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ОКС\Костромин С. В\Коректировка паспартов от 26.08.2021\"/>
    </mc:Choice>
  </mc:AlternateContent>
  <bookViews>
    <workbookView xWindow="-15" yWindow="45" windowWidth="15480" windowHeight="6720" tabRatio="852"/>
  </bookViews>
  <sheets>
    <sheet name="1. паспорт местоположение" sheetId="19"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13" r:id="rId6"/>
    <sheet name="4. паспортбюджет " sheetId="7" r:id="rId7"/>
    <sheet name="5. анализ эконом эфф " sheetId="18" r:id="rId8"/>
    <sheet name="6.1. Паспорт сетевой график " sheetId="9" r:id="rId9"/>
    <sheet name="6.2. Паспорт фин осв ввод" sheetId="17" r:id="rId10"/>
    <sheet name="7. Паспорт отчет о закупке " sheetId="11" r:id="rId11"/>
    <sheet name="8. Общие сведения "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 localSheetId="9" hidden="1">[1]!P9_SCOPE_FULL_LOAD,P10_SCOPE_FULL_LOAD,P11_SCOPE_FULL_LOAD,P12_SCOPE_FULL_LOAD,P13_SCOPE_FULL_LOAD,P14_SCOPE_FULL_LOAD,'6.2. Паспорт фин осв ввод'!P15_SCOPE_FULL_LOAD</definedName>
    <definedName name="_" hidden="1">[1]!P9_SCOPE_FULL_LOAD,P10_SCOPE_FULL_LOAD,P11_SCOPE_FULL_LOAD,P12_SCOPE_FULL_LOAD,P13_SCOPE_FULL_LOAD,P14_SCOPE_FULL_LOAD,P15_SCOPE_FULL_LOAD</definedName>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localSheetId="9" hidden="1">{"glc1",#N/A,FALSE,"GLC";"glc2",#N/A,FALSE,"GLC";"glc3",#N/A,FALSE,"GLC";"glc4",#N/A,FALSE,"GLC";"glc5",#N/A,FALSE,"GLC"}</definedName>
    <definedName name="__wrn2" hidden="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localSheetId="9" hidden="1">{"glc1",#N/A,FALSE,"GLC";"glc2",#N/A,FALSE,"GLC";"glc3",#N/A,FALSE,"GLC";"glc4",#N/A,FALSE,"GLC";"glc5",#N/A,FALSE,"GLC"}</definedName>
    <definedName name="_wrn2" hidden="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AI_Version" localSheetId="9">[4]Options!$B$5</definedName>
    <definedName name="AI_Version">[5]Options!$B$5</definedName>
    <definedName name="anscount" hidden="1">1</definedName>
    <definedName name="AS2DocOpenMode" hidden="1">"AS2DocumentEdit"</definedName>
    <definedName name="BLPH1" hidden="1">'[6]Read me first'!$D$15</definedName>
    <definedName name="BLPH2" hidden="1">'[6]Read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 localSheetId="9">'[4]Исходные данные'!$D$46</definedName>
    <definedName name="CalcMethod">'[5]Исходные данные'!$D$46</definedName>
    <definedName name="hhv" hidden="1">#REF!</definedName>
    <definedName name="IS_DEMO" localSheetId="9">[4]Options!$B$7</definedName>
    <definedName name="IS_DEMO">[5]Options!$B$7</definedName>
    <definedName name="IS_ESTATE" localSheetId="9">[4]Options!$B$11</definedName>
    <definedName name="IS_ESTATE">[5]Options!$B$11</definedName>
    <definedName name="IS_SUMM" localSheetId="9">[4]Options!$B$10</definedName>
    <definedName name="IS_SUMM">[5]Options!$B$10</definedName>
    <definedName name="IS_TRIAL" localSheetId="9">[4]Options!$B$8</definedName>
    <definedName name="IS_TRIAL">[5]Options!$B$8</definedName>
    <definedName name="LanguageID" localSheetId="9">[4]Language!$A$2</definedName>
    <definedName name="LanguageID">[5]Language!$A$2</definedName>
    <definedName name="P1_dip" hidden="1">[7]FST5!$G$167:$G$172,[7]FST5!$G$174:$G$175,[7]FST5!$G$177:$G$180,[7]FST5!$G$182,[7]FST5!$G$184:$G$188,[7]FST5!$G$190,[7]FST5!$G$192:$G$194</definedName>
    <definedName name="P1_eso" hidden="1">[8]FST5!$G$167:$G$172,[8]FST5!$G$174:$G$175,[8]FST5!$G$177:$G$180,[8]FST5!$G$182,[8]FST5!$G$184:$G$188,[8]FST5!$G$190,[8]FST5!$G$192:$G$194</definedName>
    <definedName name="P1_ESO_PROT" hidden="1">#REF!,#REF!,#REF!,#REF!,#REF!,#REF!,#REF!,#REF!</definedName>
    <definedName name="P1_net" hidden="1">[8]FST5!$G$118:$G$123,[8]FST5!$G$125:$G$126,[8]FST5!$G$128:$G$131,[8]FST5!$G$133,[8]FST5!$G$135:$G$139,[8]FST5!$G$141,[8]FST5!$G$143:$G$145</definedName>
    <definedName name="P1_SBT_PROT" hidden="1">#REF!,#REF!,#REF!,#REF!,#REF!,#REF!,#REF!</definedName>
    <definedName name="P1_SC_CLR" hidden="1">#REF!,#REF!,#REF!,#REF!,#REF!</definedName>
    <definedName name="P1_SC22" hidden="1">#REF!,#REF!,#REF!,#REF!,#REF!,#REF!</definedName>
    <definedName name="P1_SCOPE_16_PRT" hidden="1">[9]База!$E$15:$I$16,[9]База!$E$18:$I$20,[9]База!$E$23:$I$23,[9]База!$E$26:$I$26,[9]База!$E$29:$I$29,[9]База!$E$32:$I$32,[9]База!$E$35:$I$35,[9]База!$B$34,[9]База!$B$37</definedName>
    <definedName name="P1_SCOPE_17_PRT" hidden="1">[9]База!$E$13:$H$21,[9]База!$J$9:$J$11,[9]База!$J$13:$J$21,[9]База!$E$24:$H$26,[9]База!$E$28:$H$36,[9]База!$J$24:$M$26,[9]База!$J$28:$M$36,[9]База!$E$39:$H$41</definedName>
    <definedName name="P1_SCOPE_4_PRT" hidden="1">[9]База!$F$23:$I$23,[9]База!$F$25:$I$25,[9]База!$F$27:$I$31,[9]База!$K$14:$N$20,[9]База!$K$23:$N$23,[9]База!$K$25:$N$25,[9]База!$K$27:$N$31,[9]База!$P$14:$S$20,[9]База!$P$23:$S$23</definedName>
    <definedName name="P1_SCOPE_5_PRT" hidden="1">[9]База!$F$23:$I$23,[9]База!$F$25:$I$25,[9]База!$F$27:$I$31,[9]База!$K$14:$N$21,[9]База!$K$23:$N$23,[9]База!$K$25:$N$25,[9]База!$K$27:$N$31,[9]База!$P$14:$S$21,[9]База!$P$23:$S$23</definedName>
    <definedName name="P1_SCOPE_CORR" hidden="1">#REF!,#REF!,#REF!,#REF!,#REF!,#REF!,#REF!</definedName>
    <definedName name="P1_SCOPE_DOP" hidden="1">[10]Регионы!#REF!,[10]Регионы!#REF!,[10]Регионы!#REF!,[10]Регионы!#REF!,[10]Регионы!#REF!,[10]Регионы!#REF!</definedName>
    <definedName name="P1_SCOPE_F1_PRT" hidden="1">[9]База!$D$74:$E$84,[9]База!$D$71:$E$72,[9]База!$D$66:$E$69,[9]База!$D$61:$E$64</definedName>
    <definedName name="P1_SCOPE_F2_PRT" hidden="1">[9]База!$G$56,[9]База!$E$55:$E$56,[9]База!$F$55:$G$55,[9]База!$D$55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[9]База!$H$15:$H$19,[9]База!$H$21:$H$25,[9]База!$J$14:$J$25,[9]База!$K$15:$K$19,[9]База!$K$21:$K$25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'[11]16'!$E$76:$M$76,'[11]16'!$E$8:$M$8,'[11]16'!$E$12:$M$12,'[11]16'!$E$52:$M$52,'[11]16'!$E$16:$M$16,'[11]16'!$E$64:$M$64,'[11]16'!$E$84:$M$85,'[11]16'!$E$48:$M$48,'[11]16'!$E$80:$M$80,'[11]16'!$E$72:$M$72,'[11]16'!$E$44:$M$44</definedName>
    <definedName name="P1_T16?axis?R?ДОГОВОР?" hidden="1">'[11]16'!$A$76,'[11]16'!$A$84:$A$85,'[11]16'!$A$72,'[11]16'!$A$80,'[11]16'!$A$68,'[11]16'!$A$64,'[11]16'!$A$60,'[11]16'!$A$56,'[11]16'!$A$52,'[11]16'!$A$48,'[11]16'!$A$44,'[11]16'!$A$40,'[11]16'!$A$36,'[11]16'!$A$32,'[11]16'!$A$28,'[11]16'!$A$24,'[11]16'!$A$20</definedName>
    <definedName name="P1_T16?L1" hidden="1">'[11]16'!$A$74:$M$74,'[11]16'!$A$14:$M$14,'[11]16'!$A$10:$M$10,'[11]16'!$A$50:$M$50,'[11]16'!$A$6:$M$6,'[11]16'!$A$62:$M$62,'[11]16'!$A$78:$M$78,'[11]16'!$A$46:$M$46,'[11]16'!$A$82:$M$82,'[11]16'!$A$70:$M$70,'[11]16'!$A$42:$M$42</definedName>
    <definedName name="P1_T16?L1.x" hidden="1">'[11]16'!$A$76:$M$76,'[11]16'!$A$16:$M$16,'[11]16'!$A$12:$M$12,'[11]16'!$A$52:$M$52,'[11]16'!$A$8:$M$8,'[11]16'!$A$64:$M$64,'[11]16'!$A$80:$M$80,'[11]16'!$A$48:$M$48,'[11]16'!$A$84:$M$85,'[11]16'!$A$72:$M$72,'[11]16'!$A$44:$M$44</definedName>
    <definedName name="P1_T16_Protect" hidden="1">#REF!,#REF!,#REF!,#REF!,#REF!,#REF!,#REF!,#REF!</definedName>
    <definedName name="P1_T18.2_Protect" hidden="1">#REF!,#REF!,#REF!,#REF!,#REF!,#REF!,#REF!</definedName>
    <definedName name="P1_T20_Protection" hidden="1">'[12]20'!$E$4:$H$4,'[12]20'!$E$13:$H$13,'[12]20'!$E$16:$H$17,'[12]20'!$E$19:$H$19,'[12]20'!$J$4:$M$4,'[12]20'!$J$8:$M$11,'[12]20'!$J$13:$M$13,'[12]20'!$J$16:$M$17,'[12]20'!$J$19:$M$19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localSheetId="9" hidden="1">#REF!,#REF!,#REF!,#REF!,#REF!,P1_SCOPE_FULL_LOAD</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localSheetId="9" hidden="1">[1]!P9_SCOPE_FULL_LOAD,P10_SCOPE_FULL_LOAD,P11_SCOPE_FULL_LOAD,P12_SCOPE_FULL_LOAD,P13_SCOPE_FULL_LOAD,P14_SCOPE_FULL_LOAD,'6.2. Паспорт фин осв ввод'!P15_SCOPE_FULL_LOAD</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localSheetId="9" hidden="1">[13]перекрестка!$F$139:$G$139,[13]перекрестка!$F$145:$G$145,[13]перекрестка!$J$36:$K$40,P1_T1_Protect,P2_T1_Protect,P3_T1_Protect,P4_T1_Protect</definedName>
    <definedName name="P18_T1_Protect" hidden="1">[13]перекрестка!$F$139:$G$139,[13]перекрестка!$F$145:$G$145,[13]перекрестка!$J$36:$K$40,P1_T1_Protect,P2_T1_Protect,P3_T1_Protect,P4_T1_Protect</definedName>
    <definedName name="P19_T1_Protect" localSheetId="9" hidden="1">P5_T1_Protect,P6_T1_Protect,P7_T1_Protect,P8_T1_Protect,P9_T1_Protect,P10_T1_Protect,P11_T1_Protect,P12_T1_Protect,P13_T1_Protect,P14_T1_Protect</definedName>
    <definedName name="P19_T1_Protect" hidden="1">P5_T1_Protect,P6_T1_Protect,P7_T1_Protect,P8_T1_Protect,P9_T1_Protect,P10_T1_Protect,P11_T1_Protect,P12_T1_Protect,P13_T1_Protect,P14_T1_Protect</definedName>
    <definedName name="P2_dip" hidden="1">[7]FST5!$G$100:$G$116,[7]FST5!$G$118:$G$123,[7]FST5!$G$125:$G$126,[7]FST5!$G$128:$G$131,[7]FST5!$G$133,[7]FST5!$G$135:$G$139,[7]FST5!$G$141</definedName>
    <definedName name="P2_SC_CLR" hidden="1">#REF!,#REF!,#REF!,#REF!,#REF!</definedName>
    <definedName name="P2_SC22" hidden="1">#REF!,#REF!,#REF!,#REF!,#REF!,#REF!,#REF!</definedName>
    <definedName name="P2_SCOPE_16_PRT" hidden="1">[9]База!$E$38:$I$38,[9]База!$E$41:$I$41,[9]База!$E$45:$I$47,[9]База!$E$49:$I$49,[9]База!$E$53:$I$54,[9]База!$E$56:$I$57,[9]База!$E$59:$I$59,[9]База!$E$9:$I$13</definedName>
    <definedName name="P2_SCOPE_4_PRT" hidden="1">[9]База!$P$25:$S$25,[9]База!$P$27:$S$31,[9]База!$U$14:$X$20,[9]База!$U$23:$X$23,[9]База!$U$25:$X$25,[9]База!$U$27:$X$31,[9]База!$Z$14:$AC$20,[9]База!$Z$23:$AC$23,[9]База!$Z$25:$AC$25</definedName>
    <definedName name="P2_SCOPE_5_PRT" hidden="1">[9]База!$P$25:$S$25,[9]База!$P$27:$S$31,[9]База!$U$14:$X$21,[9]База!$U$23:$X$23,[9]База!$U$25:$X$25,[9]База!$U$27:$X$31,[9]База!$Z$14:$AC$21,[9]База!$Z$23:$AC$23,[9]База!$Z$25:$AC$25</definedName>
    <definedName name="P2_SCOPE_CORR" hidden="1">#REF!,#REF!,#REF!,#REF!,#REF!,#REF!,#REF!,#REF!</definedName>
    <definedName name="P2_SCOPE_F1_PRT" hidden="1">[9]База!$D$56:$E$59,[9]База!$D$34:$E$50,[9]База!$D$32:$E$32,[9]База!$D$23:$E$30</definedName>
    <definedName name="P2_SCOPE_F2_PRT" hidden="1">[9]База!$D$52:$G$54,[9]База!$C$21:$E$42,[9]База!$A$12:$E$12,[9]База!$C$8:$E$11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[9]База!$N$14:$N$25,[9]База!$N$27:$N$31,[9]База!$J$27:$K$31,[9]База!$F$27:$H$31,[9]База!$F$33:$H$37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[7]FST5!$G$143:$G$145,[7]FST5!$G$214:$G$217,[7]FST5!$G$219:$G$224,[7]FST5!$G$226,[7]FST5!$G$228,[7]FST5!$G$230,[7]FST5!$G$232,[7]FST5!$G$197:$G$212</definedName>
    <definedName name="P3_SC22" hidden="1">#REF!,#REF!,#REF!,#REF!,#REF!,#REF!</definedName>
    <definedName name="P3_SCOPE_F1_PRT" hidden="1">[9]База!$E$16:$E$17,[9]База!$C$4:$D$4,[9]База!$C$7:$E$10,[9]База!$A$11:$E$11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[9]База!$J$33:$K$37,[9]База!$N$33:$N$37,[9]База!$F$39:$H$43,[9]База!$J$39:$K$43,[9]База!$N$39:$N$43</definedName>
    <definedName name="P3_SCOPE_SV_PRT" hidden="1">#REF!,#REF!,#REF!,#REF!,#REF!,#REF!,#REF!</definedName>
    <definedName name="P3_T1_Protect" hidden="1">#REF!,#REF!,#REF!,#REF!,#REF!</definedName>
    <definedName name="P4_dip" hidden="1">[7]FST5!$G$70:$G$75,[7]FST5!$G$77:$G$78,[7]FST5!$G$80:$G$83,[7]FST5!$G$85,[7]FST5!$G$87:$G$91,[7]FST5!$G$93,[7]FST5!$G$95:$G$97,[7]FST5!$G$52:$G$68</definedName>
    <definedName name="P4_SCOPE_F1_PRT" hidden="1">[9]База!$C$13:$E$13,[9]База!$A$14:$E$14,[9]База!$C$23:$C$50,[9]База!$C$54:$C$95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[9]База!$F$45:$H$49,[9]База!$J$45:$K$49,[9]База!$N$45:$N$49,[9]База!$F$53:$G$64,[9]База!$H$54:$H$58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[9]База!$H$60:$H$64,[9]База!$J$53:$J$64,[9]База!$K$54:$K$58,[9]База!$K$60:$K$64,[9]База!$N$53:$N$64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[9]База!$F$66:$H$70,[9]База!$J$66:$K$70,[9]База!$N$66:$N$70,[9]База!$F$72:$H$76,[9]База!$J$72:$K$76</definedName>
    <definedName name="P6_T1_Protect" hidden="1">#REF!,#REF!,#REF!,#REF!,#REF!</definedName>
    <definedName name="P7_SCOPE_FULL_LOAD" hidden="1">#REF!,#REF!,#REF!,#REF!,#REF!,#REF!</definedName>
    <definedName name="P7_SCOPE_NOTIND" hidden="1">#REF!,#REF!,#REF!,#REF!,#REF!,#REF!</definedName>
    <definedName name="P7_SCOPE_NotInd2" localSheetId="9" hidden="1">#REF!,#REF!,#REF!,#REF!,#REF!,P1_SCOPE_NotInd2,P2_SCOPE_NotInd2,P3_SCOPE_NotInd2</definedName>
    <definedName name="P7_SCOPE_NotInd2" hidden="1">#REF!,#REF!,#REF!,#REF!,#REF!,P1_SCOPE_NotInd2,P2_SCOPE_NotInd2,P3_SCOPE_NotInd2</definedName>
    <definedName name="P7_SCOPE_PER_PRT" hidden="1">[9]База!$N$72:$N$76,[9]База!$F$78:$H$82,[9]База!$J$78:$K$82,[9]База!$N$78:$N$82,[9]База!$F$84:$H$88</definedName>
    <definedName name="P7_T1_Protect" hidden="1">#REF!,#REF!,#REF!,#REF!,#REF!</definedName>
    <definedName name="P8_SCOPE_FULL_LOAD" hidden="1">#REF!,#REF!,#REF!,#REF!,#REF!,#REF!</definedName>
    <definedName name="P8_SCOPE_NOTIND" hidden="1">#REF!,#REF!,#REF!,#REF!,#REF!,#REF!</definedName>
    <definedName name="P8_SCOPE_PER_PRT" localSheetId="9" hidden="1">[14]База!$J$84:$K$88,[14]База!$N$84:$N$88,[14]База!$F$14:$G$25,P1_SCOPE_PER_PRT,P2_SCOPE_PER_PRT,P3_SCOPE_PER_PRT,P4_SCOPE_PER_PRT</definedName>
    <definedName name="P8_SCOPE_PER_PRT" hidden="1">[14]База!$J$84:$K$88,[14]База!$N$84:$N$88,[14]База!$F$14:$G$25,P1_SCOPE_PER_PRT,P2_SCOPE_PER_PRT,P3_SCOPE_PER_PRT,P4_SCOPE_PER_PRT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 localSheetId="9">[4]Портфель!$A$27</definedName>
    <definedName name="PORT_PrjPeriods">[5]Портфель!$A$27</definedName>
    <definedName name="PrjTariff" localSheetId="9">'[4]Исходные данные'!$D$15</definedName>
    <definedName name="PrjTariff">'[5]Исходные данные'!$D$15</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а" localSheetId="9" hidden="1">{"glc1",#N/A,FALSE,"GLC";"glc2",#N/A,FALSE,"GLC";"glc3",#N/A,FALSE,"GLC";"glc4",#N/A,FALSE,"GLC";"glc5",#N/A,FALSE,"GLC"}</definedName>
    <definedName name="а" hidden="1">{"glc1",#N/A,FALSE,"GLC";"glc2",#N/A,FALSE,"GLC";"glc3",#N/A,FALSE,"GLC";"glc4",#N/A,FALSE,"GLC";"glc5",#N/A,FALSE,"GLC"}</definedName>
    <definedName name="апап" hidden="1">#REF!</definedName>
    <definedName name="вап" hidden="1">#REF!</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localSheetId="9" hidden="1">{"glc1",#N/A,FALSE,"GLC";"glc2",#N/A,FALSE,"GLC";"glc3",#N/A,FALSE,"GLC";"glc4",#N/A,FALSE,"GLC";"glc5",#N/A,FALSE,"GLC"}</definedName>
    <definedName name="и" hidden="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НЗС_2017_нов" hidden="1">#REF!</definedName>
    <definedName name="ншш" localSheetId="9" hidden="1">{#N/A,#N/A,TRUE,"Лист1";#N/A,#N/A,TRUE,"Лист2";#N/A,#N/A,TRUE,"Лист3"}</definedName>
    <definedName name="ншш" hidden="1">{#N/A,#N/A,TRUE,"Лист1";#N/A,#N/A,TRUE,"Лист2";#N/A,#N/A,TRUE,"Лист3"}</definedName>
    <definedName name="о" localSheetId="9" hidden="1">{#N/A,#N/A,TRUE,"Лист1";#N/A,#N/A,TRUE,"Лист2";#N/A,#N/A,TRUE,"Лист3"}</definedName>
    <definedName name="о" hidden="1">{#N/A,#N/A,TRUE,"Лист1";#N/A,#N/A,TRUE,"Лист2";#N/A,#N/A,TRUE,"Лист3"}</definedName>
    <definedName name="_xlnm.Print_Area" localSheetId="9">'6.2. Паспорт фин осв ввод'!$A$1:$AW$64</definedName>
    <definedName name="пр" hidden="1">#REF!</definedName>
    <definedName name="прибыль3" localSheetId="9" hidden="1">{#N/A,#N/A,TRUE,"Лист1";#N/A,#N/A,TRUE,"Лист2";#N/A,#N/A,TRUE,"Лист3"}</definedName>
    <definedName name="прибыль3" hidden="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л" localSheetId="9" hidden="1">{"glc1",#N/A,FALSE,"GLC";"glc2",#N/A,FALSE,"GLC";"glc3",#N/A,FALSE,"GLC";"glc4",#N/A,FALSE,"GLC";"glc5",#N/A,FALSE,"GLC"}</definedName>
    <definedName name="рл" hidden="1">{"glc1",#N/A,FALSE,"GLC";"glc2",#N/A,FALSE,"GLC";"glc3",#N/A,FALSE,"GLC";"glc4",#N/A,FALSE,"GLC";"glc5",#N/A,FALSE,"GLC"}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ва" hidden="1">#REF!</definedName>
    <definedName name="ыпыим" localSheetId="9" hidden="1">{#N/A,#N/A,TRUE,"Лист1";#N/A,#N/A,TRUE,"Лист2";#N/A,#N/A,TRUE,"Лист3"}</definedName>
    <definedName name="ыпыим" hidden="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уаы" localSheetId="9" hidden="1">{#N/A,#N/A,TRUE,"Лист1";#N/A,#N/A,TRUE,"Лист2";#N/A,#N/A,TRUE,"Лист3"}</definedName>
    <definedName name="ыуаы" hidden="1">{#N/A,#N/A,TRUE,"Лист1";#N/A,#N/A,TRUE,"Лист2";#N/A,#N/A,TRUE,"Лист3"}</definedName>
  </definedNames>
  <calcPr calcId="152511" calcMode="manual"/>
</workbook>
</file>

<file path=xl/calcChain.xml><?xml version="1.0" encoding="utf-8"?>
<calcChain xmlns="http://schemas.openxmlformats.org/spreadsheetml/2006/main">
  <c r="T69" i="12" l="1"/>
  <c r="T68" i="12"/>
  <c r="V68" i="12" s="1"/>
  <c r="V67" i="12"/>
  <c r="T67" i="12"/>
  <c r="V69" i="12"/>
  <c r="G68" i="12" l="1"/>
  <c r="G66" i="12"/>
  <c r="M21" i="13"/>
  <c r="M22" i="13" s="1"/>
  <c r="M23" i="13" s="1"/>
  <c r="M24" i="13" s="1"/>
  <c r="M25" i="13" s="1"/>
  <c r="M26" i="13" s="1"/>
  <c r="M27" i="13" s="1"/>
  <c r="G42" i="12" l="1"/>
  <c r="G34" i="12" l="1"/>
  <c r="G33" i="12" s="1"/>
  <c r="G31" i="12"/>
  <c r="G61" i="12" s="1"/>
  <c r="G43" i="12" l="1"/>
  <c r="G63" i="12" s="1"/>
  <c r="G38" i="12"/>
  <c r="G65" i="12" s="1"/>
  <c r="G48" i="12"/>
  <c r="R21" i="13"/>
  <c r="E21" i="13" l="1"/>
  <c r="C21" i="13"/>
  <c r="D21" i="13"/>
  <c r="P27" i="13" l="1"/>
  <c r="P26" i="13"/>
  <c r="P25" i="13"/>
  <c r="P24" i="13"/>
  <c r="P23" i="13"/>
  <c r="P22" i="13"/>
  <c r="P21" i="13"/>
  <c r="T21" i="13" l="1"/>
  <c r="J24" i="13"/>
  <c r="G24" i="13"/>
  <c r="F24" i="13"/>
  <c r="I24" i="13" s="1"/>
  <c r="X21" i="13" l="1"/>
  <c r="S21" i="13"/>
  <c r="W21" i="13" s="1"/>
  <c r="R22" i="13"/>
  <c r="S22" i="13" s="1"/>
  <c r="W22" i="13" s="1"/>
  <c r="R23" i="13"/>
  <c r="S23" i="13" s="1"/>
  <c r="W23" i="13" s="1"/>
  <c r="R24" i="13"/>
  <c r="S24" i="13" s="1"/>
  <c r="W24" i="13" s="1"/>
  <c r="R25" i="13"/>
  <c r="S25" i="13" s="1"/>
  <c r="W25" i="13" s="1"/>
  <c r="R26" i="13"/>
  <c r="S26" i="13" s="1"/>
  <c r="W26" i="13" s="1"/>
  <c r="R27" i="13"/>
  <c r="S27" i="13" s="1"/>
  <c r="W27" i="13" s="1"/>
  <c r="T24" i="13" l="1"/>
  <c r="X24" i="13" s="1"/>
  <c r="T26" i="13"/>
  <c r="X26" i="13" s="1"/>
  <c r="T22" i="13"/>
  <c r="X22" i="13" s="1"/>
  <c r="T27" i="13"/>
  <c r="X27" i="13" s="1"/>
  <c r="T25" i="13"/>
  <c r="X25" i="13" s="1"/>
  <c r="T23" i="13"/>
  <c r="X23" i="13" s="1"/>
  <c r="J25" i="13"/>
  <c r="G25" i="13"/>
  <c r="F25" i="13"/>
  <c r="I25" i="13" s="1"/>
  <c r="J23" i="13"/>
  <c r="G23" i="13"/>
  <c r="F23" i="13"/>
  <c r="I23" i="13" s="1"/>
  <c r="J22" i="13"/>
  <c r="G22" i="13"/>
  <c r="F22" i="13"/>
  <c r="I22" i="13" s="1"/>
  <c r="H21" i="13"/>
  <c r="G21" i="13"/>
  <c r="J21" i="13" l="1"/>
  <c r="F21" i="13"/>
  <c r="I21" i="13" s="1"/>
  <c r="AY57" i="17" l="1"/>
  <c r="AZ57" i="17" s="1"/>
  <c r="AY56" i="17"/>
  <c r="AZ56" i="17" s="1"/>
  <c r="AY53" i="17"/>
  <c r="AZ53" i="17" s="1"/>
  <c r="AY54" i="17"/>
  <c r="AZ54" i="17" s="1"/>
  <c r="AY55" i="17"/>
  <c r="AZ55" i="17" s="1"/>
  <c r="BA53" i="17" l="1"/>
</calcChain>
</file>

<file path=xl/sharedStrings.xml><?xml version="1.0" encoding="utf-8"?>
<sst xmlns="http://schemas.openxmlformats.org/spreadsheetml/2006/main" count="3702" uniqueCount="678">
  <si>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</si>
  <si>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</si>
  <si>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</si>
  <si>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</si>
  <si>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</si>
  <si>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F_000-54-1-01.21-0312</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</si>
  <si>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</si>
  <si>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</si>
  <si>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</si>
  <si>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</si>
  <si>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</si>
  <si>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</si>
  <si>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</si>
  <si>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</si>
  <si>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</si>
  <si>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</si>
  <si>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</si>
  <si>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</si>
  <si>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</si>
  <si>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</si>
  <si>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</si>
  <si>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</si>
  <si>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</si>
  <si>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</si>
  <si>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</si>
  <si>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</si>
  <si>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</si>
  <si>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</si>
  <si>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</si>
  <si>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</si>
  <si>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</si>
  <si>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</si>
  <si>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</si>
  <si>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</si>
  <si>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</si>
  <si>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</si>
  <si>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</si>
  <si>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</si>
  <si>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</si>
  <si>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</si>
  <si>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</si>
  <si>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</si>
  <si>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</si>
  <si>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</si>
  <si>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</si>
  <si>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</si>
  <si>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</si>
  <si>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</si>
  <si>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</si>
  <si>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</si>
  <si>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</si>
  <si>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</si>
  <si>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</si>
  <si>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</si>
  <si>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</si>
  <si>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</si>
  <si>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</si>
  <si>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</si>
  <si>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</si>
  <si>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</si>
  <si>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</si>
  <si>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</si>
  <si>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</si>
  <si>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</si>
  <si>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</si>
  <si>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</si>
  <si>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</si>
  <si>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</si>
  <si>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</si>
  <si>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</si>
  <si>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</si>
  <si>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</si>
  <si>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</si>
  <si>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</si>
  <si>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</si>
  <si>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</si>
  <si>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</si>
  <si>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</si>
  <si>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</si>
  <si>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</si>
  <si>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</si>
  <si>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</si>
  <si>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</si>
  <si>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</si>
  <si>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</si>
  <si>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</si>
  <si>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</si>
  <si>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</si>
  <si>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</si>
  <si>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</si>
  <si>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</si>
  <si>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</si>
  <si>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</si>
  <si>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</si>
  <si>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</si>
  <si>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</si>
  <si>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</si>
  <si>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</si>
  <si>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</si>
  <si>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</si>
  <si>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</si>
  <si>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</si>
  <si>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</si>
  <si>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</si>
  <si>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</si>
  <si>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</si>
  <si>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</si>
  <si>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</si>
  <si>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</si>
  <si>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</si>
  <si>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</si>
  <si>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</si>
  <si>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</si>
  <si>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</si>
  <si>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</si>
  <si>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</si>
  <si>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</si>
  <si>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</si>
  <si>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</si>
  <si>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</si>
  <si>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</si>
  <si>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</si>
  <si>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</si>
  <si>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</si>
  <si>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</si>
  <si>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</si>
  <si>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</si>
  <si>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</si>
  <si>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</si>
  <si>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</si>
  <si>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</si>
  <si>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</si>
  <si>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</si>
  <si>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</si>
  <si>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</si>
  <si>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</si>
  <si>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</si>
  <si>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</si>
  <si>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</si>
  <si>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</si>
  <si>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</si>
  <si>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</si>
  <si>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</si>
  <si>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</si>
  <si>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</si>
  <si>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</si>
  <si>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</si>
  <si>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</si>
  <si>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</si>
  <si>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</si>
  <si>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</si>
  <si>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</si>
  <si>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</si>
  <si>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</si>
  <si>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</si>
  <si>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</si>
  <si>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</si>
  <si>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</si>
  <si>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</si>
  <si>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</si>
  <si>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</si>
  <si>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</si>
  <si>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</si>
  <si>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</si>
  <si>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</si>
  <si>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</si>
  <si>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</si>
  <si>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</si>
  <si>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</si>
  <si>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</si>
  <si>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</si>
  <si>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</si>
  <si>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</si>
  <si>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</si>
  <si>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</si>
  <si>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</si>
  <si>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</si>
  <si>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</si>
  <si>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</si>
  <si>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</si>
  <si>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</si>
  <si>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</si>
  <si>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</si>
  <si>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</si>
  <si>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</si>
  <si>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</si>
  <si>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</si>
  <si>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</si>
  <si>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</si>
  <si>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</si>
  <si>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</si>
  <si>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</si>
  <si>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</si>
  <si>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</si>
  <si>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</si>
  <si>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</si>
  <si>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</si>
  <si>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</si>
  <si>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</si>
  <si>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</si>
  <si>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</si>
  <si>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</si>
  <si>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</si>
  <si>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</si>
  <si>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</si>
  <si>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</si>
  <si>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</si>
  <si>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</si>
  <si>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</si>
  <si>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</si>
  <si>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</si>
  <si>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</si>
  <si>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</si>
  <si>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</si>
  <si>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</si>
  <si>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</si>
  <si>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</si>
  <si>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</si>
  <si>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</si>
  <si>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</si>
  <si>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</si>
  <si>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</si>
  <si>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</si>
  <si>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</si>
  <si>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</si>
  <si>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</si>
  <si>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</si>
  <si>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</si>
  <si>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30.09.2017</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</si>
  <si>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</si>
  <si>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</si>
  <si>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</si>
  <si>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</si>
  <si>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</si>
  <si>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</si>
  <si>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</si>
  <si>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</si>
  <si>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</si>
  <si>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</si>
  <si>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</si>
  <si>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</si>
  <si>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</si>
  <si>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</si>
  <si>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</si>
  <si>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</si>
  <si>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</si>
  <si>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</si>
  <si>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</si>
  <si>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</si>
  <si>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</si>
  <si>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</si>
  <si>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</si>
  <si>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</si>
  <si>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</si>
  <si>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</si>
  <si>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</si>
  <si>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</si>
  <si>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</si>
  <si>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</si>
  <si>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</si>
  <si>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</si>
  <si>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</si>
  <si>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</si>
  <si>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</si>
  <si>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</si>
  <si>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</si>
  <si>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</si>
  <si>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</si>
  <si>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</si>
  <si>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</si>
  <si>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</si>
  <si>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</si>
  <si>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</si>
  <si>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</si>
  <si>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</si>
  <si>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</si>
  <si>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</si>
  <si>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</si>
  <si>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</si>
  <si>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</si>
  <si>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</si>
  <si>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</si>
  <si>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</si>
  <si>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</si>
  <si>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</si>
  <si>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</si>
  <si>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</si>
  <si>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</si>
  <si>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</si>
  <si>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</si>
  <si>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</si>
  <si>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</si>
  <si>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</si>
  <si>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</si>
  <si>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</si>
  <si>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</si>
  <si>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</si>
  <si>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</si>
  <si>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</si>
  <si>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</si>
  <si>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</si>
  <si>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</si>
  <si>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</si>
  <si>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</si>
  <si>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</si>
  <si>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</si>
  <si>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</si>
  <si>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</si>
  <si>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</si>
  <si>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</si>
  <si>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</si>
  <si>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</si>
  <si>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</si>
  <si>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</si>
  <si>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</si>
  <si>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</si>
  <si>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</si>
  <si>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</si>
  <si>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</si>
  <si>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</si>
  <si>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</si>
  <si>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</si>
  <si>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</si>
  <si>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</si>
  <si>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</si>
  <si>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</si>
  <si>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</si>
  <si>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</si>
  <si>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</si>
  <si>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</si>
  <si>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</si>
  <si>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</si>
  <si>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</si>
  <si>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</si>
  <si>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</si>
  <si>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</si>
  <si>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</si>
  <si>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</si>
  <si>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</si>
  <si>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</si>
  <si>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</si>
  <si>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</si>
  <si>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</si>
  <si>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</si>
  <si>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</si>
  <si>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</si>
  <si>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</si>
  <si>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</si>
  <si>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</si>
  <si>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</si>
  <si>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</si>
  <si>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</si>
  <si>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</si>
  <si>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</si>
  <si>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</si>
  <si>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</si>
  <si>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</si>
  <si>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</si>
  <si>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</si>
  <si>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</si>
  <si>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</si>
  <si>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</si>
  <si>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</si>
  <si>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</si>
  <si>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</si>
  <si>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</si>
  <si>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</si>
  <si>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</si>
  <si>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</si>
  <si>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</si>
  <si>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</si>
  <si>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</si>
  <si>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</si>
  <si>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</si>
  <si>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</si>
  <si>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</si>
  <si>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</si>
  <si>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</si>
  <si>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</si>
  <si>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</si>
  <si>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</si>
  <si>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</si>
  <si>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</si>
  <si>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</si>
  <si>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</si>
  <si>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</si>
  <si>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</si>
  <si>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</si>
  <si>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</si>
  <si>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</si>
  <si>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</si>
  <si>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</si>
  <si>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</si>
  <si>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</si>
  <si>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</si>
  <si>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</si>
  <si>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</si>
  <si>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</si>
  <si>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</si>
  <si>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</si>
  <si>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</si>
  <si>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</si>
  <si>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</si>
  <si>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</si>
  <si>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</si>
  <si>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</si>
  <si>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</si>
  <si>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</si>
  <si>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</si>
  <si>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</si>
  <si>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</si>
  <si>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</si>
  <si>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</si>
  <si>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</si>
  <si>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</si>
  <si>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</si>
  <si>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</si>
  <si>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ВЛ-24, ВЛ-25</t>
  </si>
  <si>
    <t>ВЛ 35 кВ №24/25 ПС "Ветлосян" - ПС "Геолог" - ПС "Бельгоп" - ПС "ДСК"</t>
  </si>
  <si>
    <t>АС-120</t>
  </si>
  <si>
    <t>ВЛ</t>
  </si>
  <si>
    <t>ПБ35-2</t>
  </si>
  <si>
    <t>Лист осмотра ВЛ от 16.05.2013</t>
  </si>
  <si>
    <t>Требуется расширение просеки ВЛ</t>
  </si>
  <si>
    <t>руб.</t>
  </si>
  <si>
    <t>NPV (без учета продажи)</t>
  </si>
  <si>
    <t>PV</t>
  </si>
  <si>
    <t>Накопленный ЧДП</t>
  </si>
  <si>
    <t>итого</t>
  </si>
  <si>
    <t>до 2 016 г.</t>
  </si>
  <si>
    <t>EBITDA</t>
  </si>
  <si>
    <t>Прочие расходы при эксплуатации объекта, без НДС</t>
  </si>
  <si>
    <t>Денежный поток на собственный капитал, руб</t>
  </si>
  <si>
    <t>Год 2016</t>
  </si>
  <si>
    <t>Год 2017</t>
  </si>
  <si>
    <t>Год 2018</t>
  </si>
  <si>
    <t>Год 2019</t>
  </si>
  <si>
    <t>Год 2021</t>
  </si>
  <si>
    <t>Год 2022</t>
  </si>
  <si>
    <t>Год 2023</t>
  </si>
  <si>
    <t>Год 2024</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</si>
  <si>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</si>
  <si>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</si>
  <si>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</si>
  <si>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</si>
  <si>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</si>
  <si>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</si>
  <si>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</si>
  <si>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</si>
  <si>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</si>
  <si>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</si>
  <si>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</si>
  <si>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</si>
  <si>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</si>
  <si>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</si>
  <si>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</si>
  <si>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</si>
  <si>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2.1. Услуги</t>
  </si>
  <si>
    <t>ПИР</t>
  </si>
  <si>
    <t>Выполнение проектно-изыскательских работ по реконструкции ВЛ в части расширения просек (400,505 Га) для нужд филиала ПАО «МРСК Северо-Запада» «Комиэнерго»</t>
  </si>
  <si>
    <t>ООК</t>
  </si>
  <si>
    <t>b2b-mrsk.ru</t>
  </si>
  <si>
    <t>08.06.2017</t>
  </si>
  <si>
    <t>29.05.2017</t>
  </si>
  <si>
    <t>п. 7.5.5 Единого стандарта закупок ПАО "</t>
  </si>
  <si>
    <t>Разрешение Закупочная комиссия № 46кон от 08.06.2017</t>
  </si>
  <si>
    <t>30.06.2017</t>
  </si>
  <si>
    <t>23.06.2017</t>
  </si>
  <si>
    <t>ООО "УМЛХ"</t>
  </si>
  <si>
    <t>СМР</t>
  </si>
  <si>
    <t>19.12.2017</t>
  </si>
  <si>
    <t>31.12.2017</t>
  </si>
  <si>
    <t>ООО "Велью"</t>
  </si>
  <si>
    <t>Всего</t>
  </si>
  <si>
    <t>Экспертная оценка</t>
  </si>
  <si>
    <t>ВЛ-24/25</t>
  </si>
  <si>
    <t>Без отключений</t>
  </si>
  <si>
    <t>№103 от 09.01.2014</t>
  </si>
  <si>
    <t>при сходе снега, кратковременный схлест проводов</t>
  </si>
  <si>
    <t>ОЗЦ</t>
  </si>
  <si>
    <t>Реконструкция ВЛ 35 кВ №24/25 ПС "Ветлосян" - ПС "Геолог" - ПС "Бельгоп" - ПС "ДСК" в части расширения просеки в объеме 5,46 га (ЦЭС)</t>
  </si>
  <si>
    <t>Расширение просеки  ВЛ 35 кВ  в объеме 5,46 га</t>
  </si>
  <si>
    <t>Год 2020</t>
  </si>
  <si>
    <t>Год 2025</t>
  </si>
  <si>
    <t xml:space="preserve"> </t>
  </si>
  <si>
    <t xml:space="preserve">
</t>
  </si>
  <si>
    <t>Нет</t>
  </si>
  <si>
    <t>до 2 018 г.</t>
  </si>
  <si>
    <t>Цели</t>
  </si>
  <si>
    <t>Республика Коми</t>
  </si>
  <si>
    <t>Не требуется</t>
  </si>
  <si>
    <t>Не относится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</si>
  <si>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</si>
  <si>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Ухтинский район</t>
  </si>
  <si>
    <t>И</t>
  </si>
  <si>
    <t>Ni после</t>
  </si>
  <si>
    <t>Всего в год 2 016 в том числе:</t>
  </si>
  <si>
    <t>Всего в год 2 015 в том числе:</t>
  </si>
  <si>
    <t>Всего в год 2 014 в том числе:</t>
  </si>
  <si>
    <t xml:space="preserve">договор на ПИР от 23.06.2017 № 017/17-6 подрядчик ООО "ЭлектроСетьПриборМонтаж" </t>
  </si>
  <si>
    <t xml:space="preserve"> - по прочим договорам (в разбивке по каждому контрагенту и по договорам)</t>
  </si>
  <si>
    <t>Услуги</t>
  </si>
  <si>
    <t>Выполнение работ по контролю состояния трасс воздушных линий электропередачи с применением аэрофотосъемки в ПО «ЦЭС» филиала ПАО «МРСК Северо-Запада» «Комиэнерго» (коды ИП 000-54-1-01.12-0660, 000-54-1-01.12-0662, 000-54-1-01.12-0669, 000-54-1-01.12-0670, 000-54-1-01.21-0310, 000-54-1-01.12-0663, 000-54-1-01.21-0312, 000-54-1-01.21-0504, 000-54-1-01.21-0513, 000-54-1-01.21-0514, 000-54-1-01.21-0515, 000-54-1-01.21-0516, 000-54-1-01.21-0511) для нужд филиала ПАО «МРСК Северо-Запада» «Комиэнерго»</t>
  </si>
  <si>
    <t>Филиал</t>
  </si>
  <si>
    <t>Мониторинг цен рынка</t>
  </si>
  <si>
    <t>ООО "Авиационные роботы"</t>
  </si>
  <si>
    <t>etp.rosseti.ru</t>
  </si>
  <si>
    <t>01.06.2018</t>
  </si>
  <si>
    <t>03.07.2018</t>
  </si>
  <si>
    <t>21.06.2018</t>
  </si>
  <si>
    <t>п.7.5.5. Единого стандарта закупок ПАО "</t>
  </si>
  <si>
    <t>Разрешение Закупочная комиссия № 46кон от 03.07.2018</t>
  </si>
  <si>
    <t>31.07.2018</t>
  </si>
  <si>
    <t>16.07.2018</t>
  </si>
  <si>
    <t>Доход, руб. без НДС</t>
  </si>
  <si>
    <t>Сметная стоимость проекта в прогнозных ценах с НДС, млн. руб.</t>
  </si>
  <si>
    <t>не требуется</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</si>
  <si>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</si>
  <si>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</si>
  <si>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</si>
  <si>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</si>
  <si>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</si>
  <si>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</si>
  <si>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</si>
  <si>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</si>
  <si>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</si>
  <si>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</si>
  <si>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</si>
  <si>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</si>
  <si>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</si>
  <si>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</si>
  <si>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</si>
  <si>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</si>
  <si>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</si>
  <si>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</si>
  <si>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</si>
  <si>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</si>
  <si>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</si>
  <si>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не относиться</t>
  </si>
  <si>
    <t xml:space="preserve">0,721 млн.руб.с НДС </t>
  </si>
  <si>
    <t xml:space="preserve">0,662 млн.руб.без НДС </t>
  </si>
  <si>
    <t xml:space="preserve"> Цена договора, 
тыс. руб. 
(с НДС)</t>
  </si>
  <si>
    <t>м2</t>
  </si>
  <si>
    <t>Укрупненный расчет</t>
  </si>
  <si>
    <t>ЭлектроСетьПриборМонтаж</t>
  </si>
  <si>
    <t>12.05.2017</t>
  </si>
  <si>
    <t>18.05.2017</t>
  </si>
  <si>
    <t>20.10.2017</t>
  </si>
  <si>
    <t xml:space="preserve">закупка осуществлялась на несколько ИП:000-52-1-01.21-0049 000-54-1-01.12-0663 000-54-1-01.21-0504 000-54-1-01.21-0513 000-54-1-01.21-0514 000-54-1-01.21-0515 000-54-1-01.21-0516 000-55-1-01.12-0846 000-55-1-01.12-1294 000-55-1-01.12-1302 004-55-1-01.21-0009 004-55-1-01.21-0010 </t>
  </si>
  <si>
    <t>09.06.2018</t>
  </si>
  <si>
    <t>22.10.2018</t>
  </si>
  <si>
    <t xml:space="preserve">закупка осуществлялась на несколько ИП:000-54-1-01.12-0660 000-54-1-01.12-0662 000-54-1-01.12-0663 000-54-1-01.12-0669 000-54-1-01.12-0670 000-54-1-01.21-0310 000-54-1-01.21-0504 000-54-1-01.21-0511 000-54-1-01.21-0513 000-54-1-01.21-0514 000-54-1-01.21-0515 000-54-1-01.21-0516 </t>
  </si>
  <si>
    <t>Сводный сметный расчет</t>
  </si>
  <si>
    <t>31.10.2017</t>
  </si>
  <si>
    <t>07.11.2017</t>
  </si>
  <si>
    <t>08.12.2017</t>
  </si>
  <si>
    <t>29.12.2017</t>
  </si>
  <si>
    <t>31.01.2018</t>
  </si>
  <si>
    <t>договор находится в стадии расторжения</t>
  </si>
  <si>
    <t xml:space="preserve">закупка осуществлялась на несколько ИП:000-54-1-01.12-0663 000-54-1-01.21-0504 000-54-1-01.21-0511 000-54-1-01.21-0513 000-54-1-01.21-0514 000-54-1-01.21-0515 000-54-1-01.21-0516 </t>
  </si>
  <si>
    <t>Геосфера Плюс</t>
  </si>
  <si>
    <t>ООО СМК ЭНЕРГИЯ</t>
  </si>
  <si>
    <t xml:space="preserve">  др.ед.: ввод -  5,46</t>
  </si>
  <si>
    <t>объем заключенного договора в ценах  2017 года с НДС, млн. руб.</t>
  </si>
  <si>
    <t xml:space="preserve">договор Услуги от 16.07.2018 № 9/18-С контрагент ООО "Авиационные роботы" </t>
  </si>
  <si>
    <t>объем заключенного договора в ценах  2018 года с НДС, млн. руб.</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</si>
  <si>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</si>
  <si>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</si>
  <si>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</si>
  <si>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</si>
  <si>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Реализация проекта в срок</t>
  </si>
  <si>
    <t>договор на СМР от 29.12.2017 № 017/2018Ц/1 подрядчик ООО "ЭлектроСетьПриборМонтаж"  (договор находится в стадии расторжения. Работы приняты по факту)</t>
  </si>
  <si>
    <t xml:space="preserve"> ООО "ЭлектроСетьПриборМонтаж" , ПИР , Выполнение проектно-изыскательских работ , 23.06.2017 , 017/17-6</t>
  </si>
  <si>
    <t xml:space="preserve"> ООО "ЭлектроСетьПриборМонтаж" , СМР , Выполнение строительно-монтажных работ , 29.12.2017 , 017/2018Ц/1 (догоовр находится в стадии расторжения)
 ООО "Авиационные роботы" , Услуги , Оказание Услуг , 16.07.2018 , 9/18-С</t>
  </si>
  <si>
    <t xml:space="preserve">Реконструкция линий электропередачи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</si>
  <si>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Повышение надежности оказываемых услуг в сфере электроэнергетики;</t>
  </si>
  <si>
    <t>Объем финансовых потребностей, необходимых для реализации мероприятий, направленных на выполнение требований законодательства:
0,098 		2017 г.;
0,368 		2018 г.;
0,255 		2022 г.;
Оценка изменения средней продолжительности прекращения передачи электрической энергии потребителям услуг:
-0,000001017 		2023 г.;
-0,000001017 		2024 г.;
-0,000001017 		2025 г.;
Оценка изменения средней частоты прекращения передачи электрической энергии потребителям услуг:
-0,000508321 		2023 г.;
-0,000508321 		2024 г.;
-0,000508321 		2025 г.;</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</si>
  <si>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</si>
  <si>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</si>
  <si>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</si>
  <si>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Капитализируемые проценты</t>
  </si>
  <si>
    <t>нет</t>
  </si>
  <si>
    <t>заключенны договорs</t>
  </si>
  <si>
    <t>оплачено</t>
  </si>
  <si>
    <t>освоено</t>
  </si>
  <si>
    <t>Год раскрытия информации: 2021 год</t>
  </si>
  <si>
    <t>+( № 475 от 12.10.2017)</t>
  </si>
  <si>
    <t>расширение просеки ВЛ в объеме 5,46 га</t>
  </si>
  <si>
    <t>0,121 млн. руб/ га</t>
  </si>
  <si>
    <t>2017</t>
  </si>
  <si>
    <t>2022</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</si>
  <si>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</si>
  <si>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факт 2015 года</t>
  </si>
  <si>
    <t>по состоянию на 01.01.2015</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</si>
  <si>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</si>
  <si>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</si>
  <si>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</si>
  <si>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</si>
  <si>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</si>
  <si>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</si>
  <si>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</si>
  <si>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</si>
  <si>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</si>
  <si>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</si>
  <si>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</si>
  <si>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</si>
  <si>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</si>
  <si>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</si>
  <si>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</si>
  <si>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</si>
  <si>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</si>
  <si>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</si>
  <si>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</si>
  <si>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</si>
  <si>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</si>
  <si>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</si>
  <si>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</si>
  <si>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</si>
  <si>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</si>
  <si>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</si>
  <si>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</si>
  <si>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</si>
  <si>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</si>
  <si>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</si>
  <si>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</si>
  <si>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</si>
  <si>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</si>
  <si>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</si>
  <si>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</si>
  <si>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</si>
  <si>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</si>
  <si>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</si>
  <si>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</si>
  <si>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</si>
  <si>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</si>
  <si>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</si>
  <si>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</si>
  <si>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</si>
  <si>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</si>
  <si>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</si>
  <si>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</si>
  <si>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</si>
  <si>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</si>
  <si>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</si>
  <si>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0,72096000</t>
  </si>
  <si>
    <t>0,25504923</t>
  </si>
  <si>
    <t>0</t>
  </si>
  <si>
    <t>0,03412398</t>
  </si>
  <si>
    <t>0,09785264</t>
  </si>
  <si>
    <t>0,67542366</t>
  </si>
  <si>
    <t>0,36805813</t>
  </si>
  <si>
    <t>0,08501641</t>
  </si>
  <si>
    <t>платы за технологическое присоединение</t>
  </si>
  <si>
    <t>0,66239000</t>
  </si>
  <si>
    <t>0,21254103</t>
  </si>
  <si>
    <t>0,02898300</t>
  </si>
  <si>
    <t>0,08330864</t>
  </si>
  <si>
    <t>0,57908136</t>
  </si>
  <si>
    <t>0,36654033</t>
  </si>
  <si>
    <t>0,08080000</t>
  </si>
  <si>
    <t>0,02856100</t>
  </si>
  <si>
    <t>0,41569080</t>
  </si>
  <si>
    <t>0,10392663</t>
  </si>
  <si>
    <t>0,31176417</t>
  </si>
  <si>
    <t>0,16589920</t>
  </si>
  <si>
    <t>0,10861440</t>
  </si>
  <si>
    <t>0,00042200</t>
  </si>
  <si>
    <t>0,00250864</t>
  </si>
  <si>
    <t>0,16339056</t>
  </si>
  <si>
    <t>0,05477616</t>
  </si>
  <si>
    <t>Постановка объектов электросетевого хозяйства под напряжение:</t>
  </si>
  <si>
    <t>5,460</t>
  </si>
  <si>
    <t>4 кв.</t>
  </si>
  <si>
    <t>сметный расчёт</t>
  </si>
  <si>
    <t>ПАО "Россети Северо-Запад"</t>
  </si>
  <si>
    <t>Программа по расширению просек (распоряжение ОАО "МРСК Северо-Запада" от 21.01.2015 №8р, распоряжение ПАО "Россети Северо-Запад" от 11.09.2017 №357р)</t>
  </si>
  <si>
    <t>Выполнение строительно-монтажных работ по  объектам «Реконструкция ВЛ 110 кВ №163/3 «Вой-Вож – Помоздино» в части расширения просеки в Троицко-Печорском и Усть-Куломском районах Республики Коми в объеме 62,805 га (ЦЭС)»  (для нужд филиала ПАО "МРСК Северо - Запада" "Комиэнерго")
«Реконструкция ВЛ 35 кВ №24/25 ПС «Ветлосян» - ПС «Геолог» - ПС «Бельгоп» - ПС «ДСК» в части расширения просеки в объеме 5 га (ЦЭС)» «Реконструкция ВЛ 35 кВ №6/7 «СТЭЦ» - ПС «Водозабор», отпайка от ВЛ 35 кВ №6 до ПС «Керки» в части расширения просеки в объеме 22,73 га (ЦЭС)»
«Реконструкция ВЛ 35 кВ №13 ПС «Водный» - ПС «Гер-Ель» - ПС «Боровая» в части расширения просеки в объеме 79,26 га (ЦЭС)»
«Реконструкция ВЛ 35 кВ №10 отпайка от ВЛ 35 кВ № 5/10 до ПС «Дальняя», ВЛ 35 кВ №5/10 ПС «Ветлосян» - ПС «УТС» - ПС «Озерная» в части расширения просек в объеме 9,64 га (ЦЭС)»
«Реконструкция ВЛ 35 кВ №3 ПС «Дальняя» – ПС «Водовод» в части расширения просек в объеме 5,41га (ЦЭС)» «Реконструкция ВЛ 35 кВ №4 ПС «Металлобаза - ПС «Водовод - ПС «Седью» в части расширения просек в объеме 26,61 га (ЦЭС)»
«Реконструкция ВЛ 35 кВ №8 СТЭЦ – ПС «Металлобаза» в части расширения просеки в Ухтинском районе Республики Коми в объеме 5,09 га (ЦЭС)» в 2018 году (для нужд филиала ПАО "Россети Северо-Запад" "Комиэнерго")</t>
  </si>
  <si>
    <t>Филиал ПАО "Россети Северо-Запад"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</si>
</sst>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00_р_._-;\-* #,##0.00_р_._-;_-* &quot;-&quot;??_р_._-;_-@_-"/>
    <numFmt numFmtId="165" formatCode="0.000"/>
    <numFmt numFmtId="166" formatCode="#,##0_ ;\-#,##0\ "/>
    <numFmt numFmtId="167" formatCode="_-* #,##0.00\ _р_._-;\-* #,##0.00\ _р_._-;_-* &quot;-&quot;??\ _р_._-;_-@_-"/>
    <numFmt numFmtId="168" formatCode="0.0"/>
    <numFmt numFmtId="169" formatCode="0.00000"/>
    <numFmt numFmtId="170" formatCode="0.000000"/>
    <numFmt numFmtId="171" formatCode="0.0000"/>
    <numFmt numFmtId="172" formatCode="#,##0.0000"/>
    <numFmt numFmtId="173" formatCode="#,##0.00000"/>
    <numFmt numFmtId="174" formatCode="0.0000000"/>
    <numFmt numFmtId="175" formatCode="#,##0.0"/>
    <numFmt numFmtId="176" formatCode="0&quot; %&quot;"/>
    <numFmt numFmtId="177" formatCode="0.00000000"/>
    <numFmt numFmtId="178" formatCode="_-* #,##0.000000_-;\-* #,##0.000000_-;_-* &quot;-&quot;??_-;_-@_-"/>
    <numFmt numFmtId="179" formatCode="_-* #,##0.00000000000_-;\-* #,##0.00000000000_-;_-* &quot;-&quot;??_-;_-@_-"/>
  </numFmts>
  <fonts count="5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1"/>
      <color indexed="8"/>
      <name val="Calibri"/>
      <family val="2"/>
      <charset val="204"/>
    </font>
    <font>
      <sz val="11"/>
      <color theme="1"/>
      <name val="Calibri"/>
      <family val="2"/>
      <charset val="204"/>
      <scheme val="minor"/>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Arial"/>
      <family val="2"/>
    </font>
    <font>
      <sz val="10"/>
      <color theme="1"/>
      <name val="Times New Roman"/>
      <family val="1"/>
      <charset val="204"/>
    </font>
    <font>
      <sz val="11"/>
      <color theme="1"/>
      <name val="Times New Roman"/>
      <family val="1"/>
      <charset val="204"/>
    </font>
    <font>
      <b/>
      <u/>
      <sz val="12"/>
      <name val="Times New Roman"/>
      <family val="1"/>
      <charset val="204"/>
    </font>
    <font>
      <u/>
      <sz val="12"/>
      <name val="Times New Roman"/>
      <family val="1"/>
      <charset val="204"/>
    </font>
    <font>
      <sz val="11"/>
      <name val="Times New Roman"/>
      <family val="1"/>
      <charset val="204"/>
    </font>
    <font>
      <sz val="11"/>
      <color theme="0"/>
      <name val="Times New Roman"/>
      <family val="1"/>
      <charset val="204"/>
    </font>
    <font>
      <sz val="11"/>
      <name val="Times New Roman"/>
      <family val="1"/>
    </font>
    <font>
      <sz val="11"/>
      <color theme="0"/>
      <name val="Calibri"/>
      <family val="2"/>
      <charset val="204"/>
      <scheme val="minor"/>
    </font>
    <font>
      <sz val="10"/>
      <color theme="0"/>
      <name val="Times New Roman"/>
      <family val="2"/>
    </font>
    <font>
      <sz val="11"/>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255">
    <xf numFmtId="0" fontId="0" fillId="0" borderId="0"/>
    <xf numFmtId="0" fontId="10" fillId="0" borderId="0"/>
    <xf numFmtId="0" fontId="13" fillId="0" borderId="0"/>
    <xf numFmtId="0" fontId="10" fillId="0" borderId="0"/>
    <xf numFmtId="0" fontId="2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21" fillId="12"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2" fillId="0" borderId="0"/>
    <xf numFmtId="0" fontId="21"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9" borderId="0" applyNumberFormat="0" applyBorder="0" applyAlignment="0" applyProtection="0"/>
    <xf numFmtId="0" fontId="23" fillId="7" borderId="26" applyNumberFormat="0" applyAlignment="0" applyProtection="0"/>
    <xf numFmtId="0" fontId="24" fillId="20" borderId="27" applyNumberFormat="0" applyAlignment="0" applyProtection="0"/>
    <xf numFmtId="0" fontId="25" fillId="20" borderId="26" applyNumberFormat="0" applyAlignment="0" applyProtection="0"/>
    <xf numFmtId="0" fontId="26" fillId="0" borderId="0" applyBorder="0">
      <alignment horizontal="center" vertical="center" wrapText="1"/>
    </xf>
    <xf numFmtId="0" fontId="27" fillId="0" borderId="28" applyNumberFormat="0" applyFill="0" applyAlignment="0" applyProtection="0"/>
    <xf numFmtId="0" fontId="28" fillId="0" borderId="29" applyNumberFormat="0" applyFill="0" applyAlignment="0" applyProtection="0"/>
    <xf numFmtId="0" fontId="29" fillId="0" borderId="30" applyNumberFormat="0" applyFill="0" applyAlignment="0" applyProtection="0"/>
    <xf numFmtId="0" fontId="29" fillId="0" borderId="0" applyNumberFormat="0" applyFill="0" applyBorder="0" applyAlignment="0" applyProtection="0"/>
    <xf numFmtId="0" fontId="30" fillId="0" borderId="31" applyNumberFormat="0" applyFill="0" applyAlignment="0" applyProtection="0"/>
    <xf numFmtId="0" fontId="31" fillId="21" borderId="32" applyNumberFormat="0" applyAlignment="0" applyProtection="0"/>
    <xf numFmtId="0" fontId="32" fillId="0" borderId="0" applyNumberFormat="0" applyFill="0" applyBorder="0" applyAlignment="0" applyProtection="0"/>
    <xf numFmtId="0" fontId="33" fillId="22" borderId="0" applyNumberFormat="0" applyBorder="0" applyAlignment="0" applyProtection="0"/>
    <xf numFmtId="0" fontId="34" fillId="0" borderId="0"/>
    <xf numFmtId="0" fontId="10" fillId="0" borderId="0"/>
    <xf numFmtId="0" fontId="35" fillId="0" borderId="0"/>
    <xf numFmtId="0" fontId="36" fillId="0" borderId="0"/>
    <xf numFmtId="0" fontId="36" fillId="0" borderId="0"/>
    <xf numFmtId="0" fontId="10" fillId="0" borderId="0"/>
    <xf numFmtId="0" fontId="34" fillId="0" borderId="0"/>
    <xf numFmtId="0" fontId="10" fillId="0" borderId="0"/>
    <xf numFmtId="0" fontId="10" fillId="0" borderId="0"/>
    <xf numFmtId="0" fontId="20" fillId="0" borderId="0"/>
    <xf numFmtId="0" fontId="10" fillId="0" borderId="0"/>
    <xf numFmtId="0" fontId="9" fillId="0" borderId="0"/>
    <xf numFmtId="0" fontId="9" fillId="0" borderId="0"/>
    <xf numFmtId="0" fontId="9" fillId="0" borderId="0"/>
    <xf numFmtId="0" fontId="9" fillId="0" borderId="0"/>
    <xf numFmtId="0" fontId="9" fillId="0" borderId="0"/>
    <xf numFmtId="0" fontId="10" fillId="0" borderId="0"/>
    <xf numFmtId="0" fontId="37" fillId="3" borderId="0" applyNumberFormat="0" applyBorder="0" applyAlignment="0" applyProtection="0"/>
    <xf numFmtId="0" fontId="38" fillId="0" borderId="0" applyNumberFormat="0" applyFill="0" applyBorder="0" applyAlignment="0" applyProtection="0"/>
    <xf numFmtId="0" fontId="8" fillId="23" borderId="33" applyNumberFormat="0" applyFont="0" applyAlignment="0" applyProtection="0"/>
    <xf numFmtId="9" fontId="34" fillId="0" borderId="0" applyFont="0" applyFill="0" applyBorder="0" applyAlignment="0" applyProtection="0"/>
    <xf numFmtId="9" fontId="10" fillId="0" borderId="0" applyFont="0" applyFill="0" applyBorder="0" applyAlignment="0" applyProtection="0"/>
    <xf numFmtId="9" fontId="39" fillId="0" borderId="0" applyFont="0" applyFill="0" applyBorder="0" applyAlignment="0" applyProtection="0"/>
    <xf numFmtId="0" fontId="40" fillId="0" borderId="34" applyNumberFormat="0" applyFill="0" applyAlignment="0" applyProtection="0"/>
    <xf numFmtId="0" fontId="41" fillId="0" borderId="0"/>
    <xf numFmtId="0" fontId="42" fillId="0" borderId="0" applyNumberFormat="0" applyFill="0" applyBorder="0" applyAlignment="0" applyProtection="0"/>
    <xf numFmtId="164" fontId="9" fillId="0" borderId="0" applyFont="0" applyFill="0" applyBorder="0" applyAlignment="0" applyProtection="0"/>
    <xf numFmtId="166" fontId="34" fillId="0" borderId="0" applyFont="0" applyFill="0" applyBorder="0" applyAlignment="0" applyProtection="0"/>
    <xf numFmtId="167" fontId="9" fillId="0" borderId="0" applyFont="0" applyFill="0" applyBorder="0" applyAlignment="0" applyProtection="0"/>
    <xf numFmtId="0" fontId="43" fillId="4" borderId="0" applyNumberFormat="0" applyBorder="0" applyAlignment="0" applyProtection="0"/>
    <xf numFmtId="0" fontId="44" fillId="0" borderId="0"/>
    <xf numFmtId="0" fontId="44" fillId="0" borderId="0"/>
    <xf numFmtId="0" fontId="44" fillId="0" borderId="0"/>
    <xf numFmtId="0" fontId="3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3"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164" fontId="35"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0" fontId="23" fillId="7" borderId="44" applyNumberFormat="0" applyAlignment="0" applyProtection="0"/>
    <xf numFmtId="0" fontId="24" fillId="20" borderId="45" applyNumberFormat="0" applyAlignment="0" applyProtection="0"/>
    <xf numFmtId="0" fontId="25" fillId="20" borderId="44" applyNumberFormat="0" applyAlignment="0" applyProtection="0"/>
    <xf numFmtId="0" fontId="30" fillId="0" borderId="46" applyNumberFormat="0" applyFill="0" applyAlignment="0" applyProtection="0"/>
    <xf numFmtId="0" fontId="8" fillId="23" borderId="52" applyNumberFormat="0" applyFont="0" applyAlignment="0" applyProtection="0"/>
    <xf numFmtId="0" fontId="8" fillId="23" borderId="47" applyNumberFormat="0" applyFont="0" applyAlignment="0" applyProtection="0"/>
    <xf numFmtId="0" fontId="30" fillId="0" borderId="51" applyNumberFormat="0" applyFill="0" applyAlignment="0" applyProtection="0"/>
    <xf numFmtId="0" fontId="25" fillId="20" borderId="49" applyNumberFormat="0" applyAlignment="0" applyProtection="0"/>
    <xf numFmtId="0" fontId="24" fillId="20" borderId="50" applyNumberFormat="0" applyAlignment="0" applyProtection="0"/>
    <xf numFmtId="0" fontId="23" fillId="7" borderId="49" applyNumberFormat="0" applyAlignment="0" applyProtection="0"/>
    <xf numFmtId="0" fontId="44" fillId="0" borderId="0"/>
    <xf numFmtId="9" fontId="9" fillId="0" borderId="0" applyFont="0" applyFill="0" applyBorder="0" applyAlignment="0" applyProtection="0"/>
    <xf numFmtId="0" fontId="44" fillId="0" borderId="0"/>
  </cellStyleXfs>
  <cellXfs count="28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1" fontId="1" fillId="0" borderId="1" xfId="0" applyNumberFormat="1" applyFont="1" applyBorder="1" applyAlignment="1">
      <alignment horizontal="left" vertical="center" wrapText="1"/>
    </xf>
    <xf numFmtId="0" fontId="6" fillId="0" borderId="0" xfId="0" applyFont="1" applyAlignment="1">
      <alignment horizontal="left" wrapText="1"/>
    </xf>
    <xf numFmtId="0" fontId="0" fillId="0" borderId="0" xfId="0" applyFont="1"/>
    <xf numFmtId="14" fontId="1" fillId="0" borderId="1" xfId="0" applyNumberFormat="1" applyFont="1" applyBorder="1" applyAlignment="1">
      <alignment horizontal="left" wrapText="1"/>
    </xf>
    <xf numFmtId="0" fontId="10" fillId="0" borderId="0" xfId="1" applyFont="1" applyFill="1"/>
    <xf numFmtId="0" fontId="17" fillId="0" borderId="0" xfId="2" applyFont="1" applyFill="1" applyBorder="1" applyAlignment="1">
      <alignment vertical="center"/>
    </xf>
    <xf numFmtId="1" fontId="1" fillId="0" borderId="23" xfId="72" applyNumberFormat="1" applyFont="1" applyBorder="1" applyAlignment="1">
      <alignment horizontal="center" vertical="center" wrapText="1"/>
    </xf>
    <xf numFmtId="0" fontId="1" fillId="0" borderId="23" xfId="72" applyNumberFormat="1" applyFont="1" applyBorder="1" applyAlignment="1">
      <alignment horizontal="center" vertical="center" wrapText="1"/>
    </xf>
    <xf numFmtId="3" fontId="1" fillId="0" borderId="23" xfId="72" applyNumberFormat="1"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left" wrapText="1"/>
    </xf>
    <xf numFmtId="3"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3" fontId="1" fillId="0" borderId="11" xfId="0" applyNumberFormat="1" applyFont="1" applyBorder="1" applyAlignment="1">
      <alignment horizontal="right" wrapText="1"/>
    </xf>
    <xf numFmtId="168" fontId="1" fillId="0" borderId="12" xfId="0" applyNumberFormat="1" applyFont="1" applyBorder="1" applyAlignment="1">
      <alignment horizontal="right" wrapText="1"/>
    </xf>
    <xf numFmtId="0" fontId="1" fillId="0" borderId="0" xfId="0" applyFont="1" applyAlignment="1">
      <alignment horizontal="left" wrapText="1"/>
    </xf>
    <xf numFmtId="0" fontId="45" fillId="0" borderId="40" xfId="0" applyFont="1" applyBorder="1" applyAlignment="1">
      <alignment horizontal="left" wrapText="1"/>
    </xf>
    <xf numFmtId="0" fontId="1" fillId="0" borderId="0" xfId="74" applyNumberFormat="1" applyFont="1" applyBorder="1" applyAlignment="1">
      <alignment horizontal="left" vertical="center" wrapText="1"/>
    </xf>
    <xf numFmtId="0" fontId="1" fillId="0" borderId="0" xfId="74" applyNumberFormat="1" applyFont="1" applyBorder="1" applyAlignment="1">
      <alignment horizontal="right" vertical="center" wrapText="1"/>
    </xf>
    <xf numFmtId="1" fontId="1" fillId="0" borderId="0" xfId="74" applyNumberFormat="1" applyFont="1" applyBorder="1" applyAlignment="1">
      <alignment horizontal="right" vertical="center" wrapText="1"/>
    </xf>
    <xf numFmtId="168" fontId="1" fillId="0" borderId="0" xfId="74" applyNumberFormat="1" applyFont="1" applyBorder="1" applyAlignment="1">
      <alignment horizontal="right" vertical="center" wrapText="1"/>
    </xf>
    <xf numFmtId="172" fontId="1" fillId="0" borderId="0" xfId="74" applyNumberFormat="1" applyFont="1" applyBorder="1" applyAlignment="1">
      <alignment horizontal="right" vertical="center" wrapText="1"/>
    </xf>
    <xf numFmtId="165" fontId="1" fillId="0" borderId="0" xfId="74" applyNumberFormat="1" applyFont="1" applyBorder="1" applyAlignment="1">
      <alignment horizontal="right" vertical="center" wrapText="1"/>
    </xf>
    <xf numFmtId="1" fontId="1" fillId="0" borderId="0" xfId="74" applyNumberFormat="1" applyFont="1" applyBorder="1" applyAlignment="1">
      <alignment horizontal="left" vertical="center" wrapText="1"/>
    </xf>
    <xf numFmtId="0" fontId="1" fillId="24" borderId="1" xfId="0" applyFont="1" applyFill="1" applyBorder="1" applyAlignment="1">
      <alignment horizontal="left" wrapText="1"/>
    </xf>
    <xf numFmtId="14" fontId="1" fillId="24" borderId="1" xfId="0" applyNumberFormat="1" applyFont="1" applyFill="1" applyBorder="1" applyAlignment="1">
      <alignment horizontal="left" wrapText="1"/>
    </xf>
    <xf numFmtId="0" fontId="2" fillId="24" borderId="1" xfId="0" applyFont="1" applyFill="1" applyBorder="1" applyAlignment="1">
      <alignment horizontal="left" wrapText="1"/>
    </xf>
    <xf numFmtId="0" fontId="10" fillId="0" borderId="0" xfId="1" applyFont="1" applyFill="1" applyAlignment="1">
      <alignment horizontal="center"/>
    </xf>
    <xf numFmtId="0" fontId="14" fillId="0" borderId="0" xfId="2" applyFont="1" applyFill="1" applyAlignment="1">
      <alignment vertical="center"/>
    </xf>
    <xf numFmtId="0" fontId="14" fillId="0" borderId="0" xfId="2" applyFont="1" applyFill="1" applyAlignment="1">
      <alignment horizontal="center" vertical="center"/>
    </xf>
    <xf numFmtId="0" fontId="17" fillId="0" borderId="0" xfId="2" applyFont="1" applyFill="1" applyBorder="1" applyAlignment="1">
      <alignment horizontal="center" vertical="center"/>
    </xf>
    <xf numFmtId="0" fontId="15" fillId="0" borderId="0" xfId="2" applyFont="1" applyFill="1" applyAlignment="1">
      <alignment vertical="center"/>
    </xf>
    <xf numFmtId="4" fontId="10" fillId="0" borderId="0" xfId="1" applyNumberFormat="1" applyFont="1" applyFill="1" applyAlignment="1">
      <alignment horizontal="center"/>
    </xf>
    <xf numFmtId="0" fontId="11" fillId="0" borderId="0" xfId="1" applyFont="1" applyFill="1" applyAlignment="1">
      <alignment horizontal="center" vertical="center"/>
    </xf>
    <xf numFmtId="0" fontId="11" fillId="0" borderId="0" xfId="1" applyFont="1" applyFill="1" applyAlignment="1">
      <alignment horizontal="center"/>
    </xf>
    <xf numFmtId="4" fontId="14" fillId="0" borderId="0" xfId="2" applyNumberFormat="1" applyFont="1" applyFill="1" applyAlignment="1">
      <alignment horizontal="center" vertical="center"/>
    </xf>
    <xf numFmtId="4" fontId="15" fillId="0" borderId="0" xfId="1" applyNumberFormat="1" applyFont="1" applyFill="1" applyAlignment="1">
      <alignment horizontal="center" vertical="center"/>
    </xf>
    <xf numFmtId="0" fontId="15" fillId="0" borderId="0" xfId="1" applyFont="1" applyFill="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Border="1" applyAlignment="1">
      <alignment horizontal="center" vertical="center"/>
    </xf>
    <xf numFmtId="0" fontId="15" fillId="0" borderId="0" xfId="2" applyFont="1" applyFill="1" applyAlignment="1">
      <alignment horizontal="center" vertical="center"/>
    </xf>
    <xf numFmtId="4" fontId="17" fillId="0" borderId="0" xfId="2" applyNumberFormat="1" applyFont="1" applyFill="1" applyBorder="1" applyAlignment="1">
      <alignment horizontal="center" vertical="center"/>
    </xf>
    <xf numFmtId="4" fontId="11" fillId="0" borderId="0" xfId="1" applyNumberFormat="1" applyFont="1" applyFill="1" applyAlignment="1">
      <alignment horizontal="center"/>
    </xf>
    <xf numFmtId="0" fontId="18" fillId="0" borderId="0" xfId="3" applyFont="1" applyFill="1" applyAlignment="1"/>
    <xf numFmtId="0" fontId="12" fillId="0" borderId="0" xfId="3" applyFont="1" applyFill="1" applyAlignment="1"/>
    <xf numFmtId="0" fontId="19" fillId="0" borderId="0" xfId="1" applyFont="1" applyFill="1"/>
    <xf numFmtId="165" fontId="19" fillId="0" borderId="0" xfId="1" applyNumberFormat="1" applyFont="1" applyFill="1"/>
    <xf numFmtId="2" fontId="19" fillId="0" borderId="0" xfId="1" applyNumberFormat="1" applyFont="1" applyFill="1"/>
    <xf numFmtId="4" fontId="19" fillId="0" borderId="0" xfId="1" applyNumberFormat="1" applyFont="1" applyFill="1"/>
    <xf numFmtId="4" fontId="10" fillId="0" borderId="0" xfId="1" applyNumberFormat="1" applyFont="1" applyFill="1"/>
    <xf numFmtId="0" fontId="10" fillId="0" borderId="0" xfId="1" applyFont="1" applyFill="1" applyAlignment="1">
      <alignment wrapText="1"/>
    </xf>
    <xf numFmtId="0" fontId="1" fillId="0" borderId="1" xfId="0" applyFont="1" applyBorder="1" applyAlignment="1">
      <alignment horizontal="left" wrapText="1"/>
    </xf>
    <xf numFmtId="0" fontId="1" fillId="0" borderId="12"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0" fillId="0" borderId="1" xfId="0" applyFont="1" applyBorder="1" applyAlignment="1">
      <alignment horizontal="left" wrapText="1"/>
    </xf>
    <xf numFmtId="0" fontId="10" fillId="0" borderId="2" xfId="0" applyFont="1" applyBorder="1" applyAlignment="1">
      <alignment horizontal="left" wrapText="1"/>
    </xf>
    <xf numFmtId="0" fontId="10" fillId="0" borderId="0" xfId="0" applyFont="1" applyAlignment="1">
      <alignment horizontal="left" wrapText="1"/>
    </xf>
    <xf numFmtId="1" fontId="10" fillId="0" borderId="1" xfId="0" applyNumberFormat="1" applyFont="1" applyBorder="1" applyAlignment="1">
      <alignment horizontal="left" wrapText="1"/>
    </xf>
    <xf numFmtId="1" fontId="10" fillId="0" borderId="42" xfId="0" applyNumberFormat="1" applyFont="1" applyBorder="1" applyAlignment="1">
      <alignment horizontal="left" wrapText="1"/>
    </xf>
    <xf numFmtId="0" fontId="10" fillId="0" borderId="23" xfId="0" applyFont="1" applyBorder="1" applyAlignment="1">
      <alignment horizontal="left" wrapText="1"/>
    </xf>
    <xf numFmtId="1" fontId="10" fillId="0" borderId="1" xfId="0" applyNumberFormat="1" applyFont="1" applyBorder="1" applyAlignment="1">
      <alignment horizontal="left" vertical="center" wrapText="1"/>
    </xf>
    <xf numFmtId="165" fontId="46" fillId="0" borderId="23" xfId="0" applyNumberFormat="1" applyFont="1" applyBorder="1" applyAlignment="1">
      <alignment horizontal="center" vertical="center"/>
    </xf>
    <xf numFmtId="0" fontId="46" fillId="0" borderId="0" xfId="0" applyFont="1" applyAlignment="1">
      <alignment horizontal="left"/>
    </xf>
    <xf numFmtId="0" fontId="46" fillId="0" borderId="23" xfId="0" applyFont="1" applyFill="1" applyBorder="1" applyAlignment="1">
      <alignment horizontal="center" vertical="center"/>
    </xf>
    <xf numFmtId="0" fontId="46" fillId="0" borderId="23" xfId="0" applyFont="1" applyBorder="1" applyAlignment="1">
      <alignment horizontal="center" vertical="center"/>
    </xf>
    <xf numFmtId="1" fontId="46" fillId="0" borderId="23" xfId="0" applyNumberFormat="1" applyFont="1" applyFill="1" applyBorder="1" applyAlignment="1">
      <alignment horizontal="center" vertical="center"/>
    </xf>
    <xf numFmtId="174" fontId="46" fillId="0" borderId="23" xfId="0" applyNumberFormat="1" applyFont="1" applyFill="1" applyBorder="1" applyAlignment="1">
      <alignment horizontal="center" vertical="center"/>
    </xf>
    <xf numFmtId="0" fontId="46" fillId="0" borderId="41" xfId="0" applyFont="1" applyBorder="1"/>
    <xf numFmtId="0" fontId="46" fillId="0" borderId="23" xfId="0" applyFont="1" applyBorder="1"/>
    <xf numFmtId="0" fontId="46" fillId="0" borderId="0" xfId="0" applyFont="1" applyBorder="1"/>
    <xf numFmtId="165" fontId="6" fillId="0" borderId="0" xfId="0" applyNumberFormat="1" applyFont="1" applyAlignment="1">
      <alignment horizontal="left" wrapText="1"/>
    </xf>
    <xf numFmtId="1" fontId="10" fillId="0" borderId="2" xfId="0" applyNumberFormat="1" applyFont="1" applyBorder="1" applyAlignment="1">
      <alignment horizontal="left" vertical="center" wrapText="1"/>
    </xf>
    <xf numFmtId="165" fontId="46" fillId="0" borderId="43" xfId="0" applyNumberFormat="1" applyFont="1" applyBorder="1" applyAlignment="1">
      <alignment horizontal="center" vertical="center"/>
    </xf>
    <xf numFmtId="0" fontId="46" fillId="0" borderId="43" xfId="0" applyFont="1" applyFill="1" applyBorder="1" applyAlignment="1">
      <alignment horizontal="center" vertical="center"/>
    </xf>
    <xf numFmtId="1" fontId="46" fillId="0" borderId="43" xfId="0" applyNumberFormat="1" applyFont="1" applyFill="1" applyBorder="1" applyAlignment="1">
      <alignment horizontal="center" vertical="center"/>
    </xf>
    <xf numFmtId="0" fontId="46" fillId="0" borderId="0" xfId="0" applyFont="1"/>
    <xf numFmtId="1" fontId="10" fillId="0" borderId="23" xfId="0" applyNumberFormat="1" applyFont="1" applyBorder="1" applyAlignment="1">
      <alignment horizontal="left" vertical="center" wrapText="1"/>
    </xf>
    <xf numFmtId="0" fontId="46" fillId="0" borderId="23" xfId="0" applyFont="1" applyBorder="1" applyAlignment="1">
      <alignment horizontal="left"/>
    </xf>
    <xf numFmtId="165" fontId="46" fillId="0" borderId="25" xfId="0" applyNumberFormat="1" applyFont="1" applyBorder="1" applyAlignment="1">
      <alignment horizontal="center" vertical="center"/>
    </xf>
    <xf numFmtId="0" fontId="46" fillId="0" borderId="25" xfId="0" applyFont="1" applyFill="1" applyBorder="1" applyAlignment="1">
      <alignment horizontal="center" vertical="center"/>
    </xf>
    <xf numFmtId="1" fontId="46" fillId="0" borderId="25" xfId="0" applyNumberFormat="1" applyFont="1" applyFill="1" applyBorder="1" applyAlignment="1">
      <alignment horizontal="center" vertical="center"/>
    </xf>
    <xf numFmtId="49" fontId="10" fillId="0" borderId="23" xfId="0" applyNumberFormat="1" applyFont="1" applyBorder="1" applyAlignment="1">
      <alignment horizontal="left" wrapText="1"/>
    </xf>
    <xf numFmtId="0" fontId="47" fillId="0" borderId="0" xfId="0" applyFont="1" applyAlignment="1">
      <alignment horizontal="left"/>
    </xf>
    <xf numFmtId="0" fontId="48" fillId="0" borderId="0" xfId="0" applyFont="1" applyAlignment="1">
      <alignment horizontal="left"/>
    </xf>
    <xf numFmtId="165" fontId="49" fillId="0" borderId="40" xfId="0" applyNumberFormat="1" applyFont="1" applyBorder="1" applyAlignment="1">
      <alignment horizontal="center" wrapText="1"/>
    </xf>
    <xf numFmtId="165" fontId="46" fillId="0" borderId="40" xfId="0" applyNumberFormat="1" applyFont="1" applyBorder="1" applyAlignment="1">
      <alignment horizontal="center" vertical="center"/>
    </xf>
    <xf numFmtId="174" fontId="46" fillId="0" borderId="40" xfId="0" applyNumberFormat="1" applyFont="1" applyBorder="1" applyAlignment="1">
      <alignment horizontal="center" vertical="center"/>
    </xf>
    <xf numFmtId="1" fontId="49" fillId="0" borderId="40" xfId="0" applyNumberFormat="1" applyFont="1" applyBorder="1" applyAlignment="1">
      <alignment horizontal="center" wrapText="1"/>
    </xf>
    <xf numFmtId="1" fontId="49" fillId="0" borderId="41" xfId="0" applyNumberFormat="1" applyFont="1" applyBorder="1" applyAlignment="1">
      <alignment horizontal="center" wrapText="1"/>
    </xf>
    <xf numFmtId="1" fontId="10" fillId="0" borderId="1" xfId="0" applyNumberFormat="1" applyFont="1" applyBorder="1" applyAlignment="1">
      <alignment horizontal="center" wrapText="1"/>
    </xf>
    <xf numFmtId="0" fontId="46" fillId="0" borderId="40" xfId="0" applyFont="1" applyBorder="1" applyAlignment="1">
      <alignment horizontal="center" vertical="center"/>
    </xf>
    <xf numFmtId="174" fontId="46" fillId="0" borderId="40" xfId="0" applyNumberFormat="1" applyFont="1" applyFill="1" applyBorder="1" applyAlignment="1">
      <alignment horizontal="center" vertical="center"/>
    </xf>
    <xf numFmtId="169" fontId="46" fillId="0" borderId="40" xfId="0" applyNumberFormat="1" applyFont="1" applyFill="1" applyBorder="1" applyAlignment="1">
      <alignment horizontal="center" vertical="center"/>
    </xf>
    <xf numFmtId="1" fontId="10" fillId="0" borderId="42" xfId="0" applyNumberFormat="1" applyFont="1" applyBorder="1" applyAlignment="1">
      <alignment horizontal="center" vertical="center" wrapText="1"/>
    </xf>
    <xf numFmtId="1" fontId="10" fillId="0" borderId="12" xfId="0" applyNumberFormat="1" applyFont="1" applyBorder="1" applyAlignment="1">
      <alignment horizontal="left" vertical="center" wrapText="1"/>
    </xf>
    <xf numFmtId="0" fontId="46" fillId="0" borderId="40" xfId="0" applyFont="1" applyBorder="1" applyAlignment="1">
      <alignment horizontal="center" wrapText="1"/>
    </xf>
    <xf numFmtId="165" fontId="49" fillId="0" borderId="40" xfId="0" applyNumberFormat="1" applyFont="1" applyBorder="1" applyAlignment="1">
      <alignment horizontal="center" vertical="center" wrapText="1"/>
    </xf>
    <xf numFmtId="165" fontId="50" fillId="0" borderId="40" xfId="0" applyNumberFormat="1" applyFont="1" applyBorder="1" applyAlignment="1">
      <alignment horizontal="center" wrapText="1"/>
    </xf>
    <xf numFmtId="165" fontId="50" fillId="0" borderId="40" xfId="0" applyNumberFormat="1" applyFont="1" applyBorder="1" applyAlignment="1">
      <alignment horizontal="center" vertical="center"/>
    </xf>
    <xf numFmtId="1" fontId="50" fillId="0" borderId="40" xfId="0" applyNumberFormat="1" applyFont="1" applyFill="1" applyBorder="1" applyAlignment="1">
      <alignment horizontal="center" vertical="center"/>
    </xf>
    <xf numFmtId="174" fontId="50" fillId="0" borderId="40" xfId="0" applyNumberFormat="1" applyFont="1" applyBorder="1" applyAlignment="1">
      <alignment horizontal="center" vertical="center"/>
    </xf>
    <xf numFmtId="169" fontId="50" fillId="0" borderId="40" xfId="0" applyNumberFormat="1" applyFont="1" applyBorder="1" applyAlignment="1">
      <alignment horizontal="center" vertical="center"/>
    </xf>
    <xf numFmtId="170" fontId="46" fillId="0" borderId="23" xfId="0" applyNumberFormat="1" applyFont="1" applyBorder="1" applyAlignment="1">
      <alignment horizontal="center" vertical="center"/>
    </xf>
    <xf numFmtId="170" fontId="46" fillId="0" borderId="43" xfId="0" applyNumberFormat="1" applyFont="1" applyBorder="1" applyAlignment="1">
      <alignment horizontal="center" vertical="center"/>
    </xf>
    <xf numFmtId="170" fontId="46" fillId="0" borderId="25" xfId="0" applyNumberFormat="1" applyFont="1" applyBorder="1" applyAlignment="1">
      <alignment horizontal="center" vertical="center"/>
    </xf>
    <xf numFmtId="0" fontId="0" fillId="0" borderId="0" xfId="0" applyBorder="1" applyAlignment="1">
      <alignment horizontal="left"/>
    </xf>
    <xf numFmtId="0" fontId="1" fillId="0" borderId="0" xfId="74" applyNumberFormat="1" applyFont="1" applyBorder="1" applyAlignment="1">
      <alignment horizontal="left" vertical="center" wrapText="1"/>
    </xf>
    <xf numFmtId="0" fontId="1" fillId="0" borderId="0" xfId="74" applyNumberFormat="1" applyFont="1" applyBorder="1" applyAlignment="1">
      <alignment horizontal="right" vertical="center" wrapText="1"/>
    </xf>
    <xf numFmtId="1" fontId="1" fillId="0" borderId="0" xfId="74" applyNumberFormat="1" applyFont="1" applyBorder="1" applyAlignment="1">
      <alignment horizontal="right" vertical="center" wrapText="1"/>
    </xf>
    <xf numFmtId="1" fontId="1" fillId="0" borderId="48" xfId="74" applyNumberFormat="1" applyFont="1" applyBorder="1" applyAlignment="1">
      <alignment horizontal="right" vertical="center" wrapText="1"/>
    </xf>
    <xf numFmtId="2" fontId="1" fillId="0" borderId="48" xfId="74" applyNumberFormat="1" applyFont="1" applyBorder="1" applyAlignment="1">
      <alignment horizontal="right" vertical="center" wrapText="1"/>
    </xf>
    <xf numFmtId="169" fontId="1" fillId="0" borderId="48" xfId="74" applyNumberFormat="1" applyFont="1" applyBorder="1" applyAlignment="1">
      <alignment horizontal="right" vertical="center" wrapText="1"/>
    </xf>
    <xf numFmtId="171" fontId="1" fillId="0" borderId="48" xfId="74" applyNumberFormat="1" applyFont="1" applyBorder="1" applyAlignment="1">
      <alignment horizontal="right" vertical="center" wrapText="1"/>
    </xf>
    <xf numFmtId="1" fontId="1" fillId="0" borderId="48" xfId="74"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6" fillId="0" borderId="23" xfId="2" applyFont="1" applyFill="1" applyBorder="1" applyAlignment="1">
      <alignment horizontal="center" vertical="center" wrapText="1"/>
    </xf>
    <xf numFmtId="0" fontId="0" fillId="0" borderId="0" xfId="0" applyAlignment="1">
      <alignment horizontal="center"/>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1" fillId="0" borderId="1" xfId="0" applyFont="1" applyBorder="1" applyAlignment="1">
      <alignment horizontal="left" wrapText="1"/>
    </xf>
    <xf numFmtId="0" fontId="10" fillId="0" borderId="48" xfId="44" applyFont="1" applyFill="1" applyBorder="1" applyAlignment="1">
      <alignment horizontal="left" vertical="center" wrapText="1"/>
    </xf>
    <xf numFmtId="0" fontId="16" fillId="0" borderId="48" xfId="2" applyFont="1" applyFill="1" applyBorder="1" applyAlignment="1">
      <alignment horizontal="left" vertical="center" wrapText="1"/>
    </xf>
    <xf numFmtId="0" fontId="16" fillId="0" borderId="23" xfId="2" applyFont="1" applyFill="1" applyBorder="1" applyAlignment="1">
      <alignment horizontal="left" vertical="center" wrapText="1"/>
    </xf>
    <xf numFmtId="0" fontId="10" fillId="0" borderId="23" xfId="44" applyFont="1" applyFill="1" applyBorder="1" applyAlignment="1">
      <alignment horizontal="left" vertical="center" wrapText="1"/>
    </xf>
    <xf numFmtId="0" fontId="16" fillId="0" borderId="23" xfId="2" applyFont="1" applyBorder="1" applyAlignment="1">
      <alignment horizontal="left" vertical="center" wrapText="1"/>
    </xf>
    <xf numFmtId="0" fontId="10" fillId="24" borderId="23" xfId="44" applyFont="1" applyFill="1" applyBorder="1" applyAlignment="1">
      <alignment horizontal="left" vertical="center" wrapText="1"/>
    </xf>
    <xf numFmtId="0" fontId="1" fillId="0" borderId="1" xfId="0" applyFont="1" applyBorder="1" applyAlignment="1">
      <alignment horizontal="left" vertical="center" wrapText="1"/>
    </xf>
    <xf numFmtId="0" fontId="1" fillId="0" borderId="48" xfId="74" applyNumberFormat="1" applyFont="1" applyBorder="1" applyAlignment="1">
      <alignment horizontal="left" vertical="center" wrapText="1"/>
    </xf>
    <xf numFmtId="0" fontId="51" fillId="0" borderId="48" xfId="252" applyNumberFormat="1" applyFont="1" applyBorder="1" applyAlignment="1">
      <alignment horizontal="left" vertical="center" wrapText="1"/>
    </xf>
    <xf numFmtId="0" fontId="1" fillId="0" borderId="48" xfId="74" applyNumberFormat="1" applyFont="1" applyBorder="1" applyAlignment="1">
      <alignment horizontal="center" vertical="center" wrapText="1"/>
    </xf>
    <xf numFmtId="3" fontId="1" fillId="0" borderId="48" xfId="74" applyNumberFormat="1" applyFont="1" applyBorder="1" applyAlignment="1">
      <alignment horizontal="right" vertical="center" wrapText="1"/>
    </xf>
    <xf numFmtId="175" fontId="1" fillId="0" borderId="48" xfId="74" applyNumberFormat="1" applyFont="1" applyBorder="1" applyAlignment="1">
      <alignment horizontal="right" vertical="center" wrapText="1"/>
    </xf>
    <xf numFmtId="172" fontId="1" fillId="0" borderId="48" xfId="74" applyNumberFormat="1" applyFont="1" applyBorder="1" applyAlignment="1">
      <alignment horizontal="right" vertical="center" wrapText="1"/>
    </xf>
    <xf numFmtId="1" fontId="1" fillId="0" borderId="48" xfId="74" applyNumberFormat="1" applyFont="1" applyBorder="1" applyAlignment="1">
      <alignment horizontal="center" vertical="center" wrapText="1"/>
    </xf>
    <xf numFmtId="2" fontId="1" fillId="0" borderId="48" xfId="74" applyNumberFormat="1" applyFont="1" applyBorder="1" applyAlignment="1">
      <alignment horizontal="center" vertical="center" wrapText="1"/>
    </xf>
    <xf numFmtId="173" fontId="1" fillId="0" borderId="48" xfId="74" applyNumberFormat="1" applyFont="1" applyBorder="1" applyAlignment="1">
      <alignment horizontal="right" vertical="center" wrapText="1"/>
    </xf>
    <xf numFmtId="0" fontId="1" fillId="0" borderId="1" xfId="0" applyFont="1" applyBorder="1" applyAlignment="1">
      <alignment horizontal="center" vertical="center" wrapText="1"/>
    </xf>
    <xf numFmtId="0" fontId="1" fillId="0" borderId="48" xfId="252" applyNumberFormat="1" applyFont="1" applyBorder="1" applyAlignment="1">
      <alignment horizontal="left" vertical="center" wrapText="1"/>
    </xf>
    <xf numFmtId="0" fontId="44" fillId="0" borderId="0" xfId="254"/>
    <xf numFmtId="177" fontId="52" fillId="0" borderId="0" xfId="0" applyNumberFormat="1" applyFont="1" applyFill="1" applyAlignment="1">
      <alignment horizontal="left"/>
    </xf>
    <xf numFmtId="10" fontId="53" fillId="0" borderId="0" xfId="253" applyNumberFormat="1" applyFont="1" applyFill="1" applyBorder="1" applyAlignment="1">
      <alignment horizontal="center" vertical="center" wrapText="1"/>
    </xf>
    <xf numFmtId="178" fontId="54" fillId="0" borderId="0" xfId="0" applyNumberFormat="1" applyFont="1" applyFill="1" applyAlignment="1">
      <alignment horizontal="left"/>
    </xf>
    <xf numFmtId="177" fontId="53" fillId="0" borderId="0" xfId="73" applyNumberFormat="1" applyFont="1" applyFill="1" applyBorder="1" applyAlignment="1">
      <alignment horizontal="center" vertical="center" wrapText="1"/>
    </xf>
    <xf numFmtId="179" fontId="54" fillId="0" borderId="0" xfId="0" applyNumberFormat="1" applyFont="1" applyFill="1" applyAlignment="1">
      <alignment horizontal="left"/>
    </xf>
    <xf numFmtId="0" fontId="6" fillId="0" borderId="1" xfId="0" applyFont="1" applyBorder="1" applyAlignment="1">
      <alignment horizontal="center" vertical="center" wrapText="1"/>
    </xf>
    <xf numFmtId="0" fontId="6" fillId="0" borderId="1" xfId="0" applyFont="1" applyBorder="1" applyAlignment="1">
      <alignment horizontal="left"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0" fontId="6"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0" fillId="0" borderId="0" xfId="0" applyFont="1" applyAlignment="1">
      <alignment horizontal="center"/>
    </xf>
    <xf numFmtId="0" fontId="10" fillId="0" borderId="1" xfId="0" applyFont="1" applyBorder="1" applyAlignment="1">
      <alignment horizontal="left" wrapText="1"/>
    </xf>
    <xf numFmtId="0" fontId="12" fillId="0" borderId="0" xfId="0" applyFont="1" applyAlignment="1">
      <alignment horizontal="center"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175"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8"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175" fontId="1" fillId="0" borderId="8" xfId="0" applyNumberFormat="1" applyFont="1" applyBorder="1" applyAlignment="1">
      <alignment horizontal="right" wrapText="1"/>
    </xf>
    <xf numFmtId="0" fontId="2" fillId="0" borderId="0" xfId="0" applyFont="1" applyAlignment="1">
      <alignment horizontal="left" wrapText="1"/>
    </xf>
    <xf numFmtId="3" fontId="1" fillId="0" borderId="8" xfId="0" applyNumberFormat="1" applyFont="1" applyBorder="1" applyAlignment="1">
      <alignment horizontal="right" wrapText="1"/>
    </xf>
    <xf numFmtId="0" fontId="1" fillId="0" borderId="22"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15" fillId="0" borderId="0" xfId="2" applyFont="1" applyFill="1" applyAlignment="1">
      <alignment horizontal="center" vertical="center" wrapText="1"/>
    </xf>
    <xf numFmtId="0" fontId="16" fillId="0" borderId="0" xfId="2" applyFont="1" applyFill="1" applyAlignment="1">
      <alignment horizontal="center" vertical="center"/>
    </xf>
    <xf numFmtId="0" fontId="10" fillId="0" borderId="0" xfId="1" applyFont="1" applyFill="1" applyAlignment="1">
      <alignment horizontal="center"/>
    </xf>
    <xf numFmtId="0" fontId="12" fillId="0" borderId="0" xfId="1" applyFont="1" applyFill="1" applyAlignment="1">
      <alignment horizontal="center"/>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12" fillId="0" borderId="0" xfId="0" applyFont="1" applyFill="1" applyAlignment="1">
      <alignment horizontal="center" vertical="center"/>
    </xf>
    <xf numFmtId="0" fontId="14" fillId="0" borderId="0" xfId="2" applyFont="1" applyFill="1" applyAlignment="1">
      <alignment horizontal="center" vertical="center"/>
    </xf>
    <xf numFmtId="0" fontId="15" fillId="0" borderId="0" xfId="2" applyFont="1" applyFill="1" applyAlignment="1">
      <alignment horizontal="center" vertical="center"/>
    </xf>
    <xf numFmtId="0" fontId="1" fillId="0" borderId="53" xfId="74" applyNumberFormat="1" applyFont="1" applyBorder="1" applyAlignment="1">
      <alignment horizontal="center" vertical="center" wrapText="1"/>
    </xf>
    <xf numFmtId="0" fontId="1" fillId="0" borderId="24" xfId="74" applyNumberFormat="1" applyFont="1" applyBorder="1" applyAlignment="1">
      <alignment horizontal="center" vertical="center" wrapText="1"/>
    </xf>
    <xf numFmtId="0" fontId="1" fillId="0" borderId="25" xfId="74" applyNumberFormat="1" applyFont="1" applyBorder="1" applyAlignment="1">
      <alignment horizontal="center" vertical="center" wrapText="1"/>
    </xf>
    <xf numFmtId="1" fontId="1" fillId="0" borderId="53" xfId="74" applyNumberFormat="1" applyFont="1" applyBorder="1" applyAlignment="1">
      <alignment horizontal="right" vertical="center" wrapText="1"/>
    </xf>
    <xf numFmtId="0" fontId="1" fillId="0" borderId="24" xfId="74" applyNumberFormat="1" applyFont="1" applyBorder="1" applyAlignment="1">
      <alignment horizontal="right" vertical="center" wrapText="1"/>
    </xf>
    <xf numFmtId="0" fontId="1" fillId="0" borderId="25" xfId="74" applyNumberFormat="1" applyFont="1" applyBorder="1" applyAlignment="1">
      <alignment horizontal="right" vertical="center" wrapText="1"/>
    </xf>
    <xf numFmtId="0" fontId="1" fillId="0" borderId="48" xfId="74" applyNumberFormat="1" applyFont="1" applyBorder="1" applyAlignment="1">
      <alignment horizontal="center" vertical="center" wrapText="1"/>
    </xf>
    <xf numFmtId="0" fontId="1" fillId="0" borderId="53" xfId="74" applyNumberFormat="1" applyFont="1" applyBorder="1" applyAlignment="1">
      <alignment horizontal="left" vertical="center" wrapText="1"/>
    </xf>
    <xf numFmtId="0" fontId="1" fillId="0" borderId="24" xfId="74" applyNumberFormat="1" applyFont="1" applyBorder="1" applyAlignment="1">
      <alignment horizontal="left" vertical="center" wrapText="1"/>
    </xf>
    <xf numFmtId="0" fontId="1" fillId="0" borderId="25" xfId="74" applyNumberFormat="1" applyFont="1" applyBorder="1" applyAlignment="1">
      <alignment horizontal="left" vertical="center" wrapText="1"/>
    </xf>
    <xf numFmtId="1" fontId="1" fillId="0" borderId="53" xfId="74" applyNumberFormat="1" applyFont="1" applyBorder="1" applyAlignment="1">
      <alignment horizontal="left" vertical="center" wrapText="1"/>
    </xf>
    <xf numFmtId="1" fontId="1" fillId="0" borderId="53" xfId="74" applyNumberFormat="1" applyFont="1" applyBorder="1" applyAlignment="1">
      <alignment horizontal="center" vertical="center" wrapText="1"/>
    </xf>
    <xf numFmtId="2" fontId="1" fillId="0" borderId="53" xfId="74" applyNumberFormat="1" applyFont="1" applyBorder="1" applyAlignment="1">
      <alignment horizontal="center" vertical="center" wrapText="1"/>
    </xf>
    <xf numFmtId="168" fontId="1" fillId="0" borderId="53" xfId="74" applyNumberFormat="1" applyFont="1" applyBorder="1" applyAlignment="1">
      <alignment horizontal="right" vertical="center" wrapText="1"/>
    </xf>
    <xf numFmtId="0" fontId="1" fillId="0" borderId="54" xfId="74" applyNumberFormat="1" applyFont="1" applyBorder="1" applyAlignment="1">
      <alignment horizontal="center" vertical="center" wrapText="1"/>
    </xf>
    <xf numFmtId="0" fontId="1" fillId="0" borderId="35" xfId="74" applyNumberFormat="1" applyFont="1" applyBorder="1" applyAlignment="1">
      <alignment horizontal="center" vertical="center" wrapText="1"/>
    </xf>
    <xf numFmtId="165" fontId="1" fillId="0" borderId="53" xfId="74" applyNumberFormat="1" applyFont="1" applyBorder="1" applyAlignment="1">
      <alignment horizontal="right" vertical="center" wrapText="1"/>
    </xf>
    <xf numFmtId="0" fontId="1" fillId="0" borderId="35" xfId="74" applyNumberFormat="1" applyFont="1" applyBorder="1" applyAlignment="1">
      <alignment horizontal="left" vertical="center" wrapText="1"/>
    </xf>
    <xf numFmtId="0" fontId="1" fillId="0" borderId="0" xfId="74" applyNumberFormat="1" applyFont="1" applyAlignment="1">
      <alignment horizontal="left" vertical="center" wrapText="1"/>
    </xf>
    <xf numFmtId="0" fontId="1" fillId="0" borderId="36" xfId="74" applyNumberFormat="1" applyFont="1" applyBorder="1" applyAlignment="1">
      <alignment horizontal="left" vertical="center" wrapText="1"/>
    </xf>
    <xf numFmtId="0" fontId="1" fillId="0" borderId="37" xfId="74" applyNumberFormat="1" applyFont="1" applyBorder="1" applyAlignment="1">
      <alignment horizontal="left" vertical="center" wrapText="1"/>
    </xf>
    <xf numFmtId="0" fontId="1" fillId="0" borderId="38" xfId="74" applyNumberFormat="1" applyFont="1" applyBorder="1" applyAlignment="1">
      <alignment horizontal="left" vertical="center" wrapText="1"/>
    </xf>
    <xf numFmtId="0" fontId="1" fillId="0" borderId="39" xfId="74" applyNumberFormat="1" applyFont="1" applyBorder="1" applyAlignment="1">
      <alignment horizontal="left" vertical="center" wrapText="1"/>
    </xf>
    <xf numFmtId="0" fontId="1" fillId="0" borderId="48" xfId="74" applyNumberFormat="1" applyFont="1" applyBorder="1" applyAlignment="1">
      <alignment horizontal="left" vertical="center" wrapText="1"/>
    </xf>
    <xf numFmtId="169" fontId="1" fillId="0" borderId="53" xfId="74" applyNumberFormat="1" applyFont="1" applyBorder="1" applyAlignment="1">
      <alignment horizontal="right" vertical="center" wrapText="1"/>
    </xf>
    <xf numFmtId="171" fontId="1" fillId="0" borderId="53" xfId="74" applyNumberFormat="1" applyFont="1" applyBorder="1" applyAlignment="1">
      <alignment horizontal="right" vertical="center" wrapText="1"/>
    </xf>
    <xf numFmtId="0" fontId="2" fillId="0" borderId="48" xfId="73" applyNumberFormat="1" applyFont="1" applyBorder="1" applyAlignment="1">
      <alignment horizontal="center" wrapText="1"/>
    </xf>
    <xf numFmtId="0" fontId="6" fillId="0" borderId="48" xfId="73" applyNumberFormat="1" applyFont="1" applyBorder="1" applyAlignment="1">
      <alignment horizontal="left" wrapText="1"/>
    </xf>
    <xf numFmtId="0" fontId="1" fillId="0" borderId="48" xfId="73" applyNumberFormat="1" applyFont="1" applyBorder="1" applyAlignment="1">
      <alignment horizontal="center" wrapText="1"/>
    </xf>
    <xf numFmtId="0" fontId="7" fillId="0" borderId="48" xfId="73" applyNumberFormat="1" applyFont="1" applyBorder="1" applyAlignment="1">
      <alignment horizontal="left" wrapText="1"/>
    </xf>
    <xf numFmtId="169" fontId="1" fillId="0" borderId="48" xfId="73" applyNumberFormat="1" applyFont="1" applyBorder="1" applyAlignment="1">
      <alignment horizontal="center" wrapText="1"/>
    </xf>
    <xf numFmtId="170" fontId="1" fillId="0" borderId="48" xfId="73" applyNumberFormat="1" applyFont="1" applyBorder="1" applyAlignment="1">
      <alignment horizontal="center" wrapText="1"/>
    </xf>
    <xf numFmtId="171" fontId="1" fillId="0" borderId="48" xfId="73" applyNumberFormat="1" applyFont="1" applyBorder="1" applyAlignment="1">
      <alignment horizontal="center" wrapText="1"/>
    </xf>
    <xf numFmtId="0" fontId="6" fillId="0" borderId="54" xfId="73" applyNumberFormat="1" applyFont="1" applyBorder="1" applyAlignment="1">
      <alignment horizontal="left" wrapText="1"/>
    </xf>
    <xf numFmtId="1" fontId="1" fillId="0" borderId="48" xfId="73" applyNumberFormat="1" applyFont="1" applyBorder="1" applyAlignment="1">
      <alignment horizontal="center" wrapText="1"/>
    </xf>
    <xf numFmtId="2" fontId="1" fillId="0" borderId="48" xfId="73" applyNumberFormat="1" applyFont="1" applyBorder="1" applyAlignment="1">
      <alignment horizontal="center" wrapText="1"/>
    </xf>
    <xf numFmtId="177" fontId="1" fillId="0" borderId="48" xfId="73" applyNumberFormat="1" applyFont="1" applyBorder="1" applyAlignment="1">
      <alignment horizontal="center" wrapText="1"/>
    </xf>
    <xf numFmtId="10" fontId="1" fillId="0" borderId="48" xfId="253" applyNumberFormat="1" applyFont="1" applyBorder="1" applyAlignment="1">
      <alignment horizontal="center" wrapText="1"/>
    </xf>
    <xf numFmtId="174" fontId="1" fillId="0" borderId="48" xfId="73" applyNumberFormat="1" applyFont="1" applyBorder="1" applyAlignment="1">
      <alignment horizontal="center" wrapText="1"/>
    </xf>
    <xf numFmtId="0" fontId="1" fillId="0" borderId="1" xfId="0" applyFont="1" applyBorder="1" applyAlignment="1">
      <alignment horizontal="center" wrapText="1"/>
    </xf>
    <xf numFmtId="10" fontId="2" fillId="0" borderId="48" xfId="253" applyNumberFormat="1" applyFont="1" applyBorder="1" applyAlignment="1">
      <alignment horizontal="center" wrapText="1"/>
    </xf>
    <xf numFmtId="176" fontId="1" fillId="0" borderId="48" xfId="73" applyNumberFormat="1" applyFont="1" applyBorder="1" applyAlignment="1">
      <alignment horizontal="center" wrapText="1"/>
    </xf>
    <xf numFmtId="0" fontId="6" fillId="0" borderId="53" xfId="73" applyNumberFormat="1" applyFont="1" applyBorder="1" applyAlignment="1">
      <alignment horizontal="left" wrapText="1"/>
    </xf>
    <xf numFmtId="0" fontId="6" fillId="0" borderId="24" xfId="73" applyNumberFormat="1" applyFont="1" applyBorder="1" applyAlignment="1">
      <alignment horizontal="left" wrapText="1"/>
    </xf>
    <xf numFmtId="0" fontId="6" fillId="0" borderId="25" xfId="73" applyNumberFormat="1" applyFont="1" applyBorder="1" applyAlignment="1">
      <alignment horizontal="left" wrapText="1"/>
    </xf>
    <xf numFmtId="0" fontId="1" fillId="0" borderId="53" xfId="73" applyNumberFormat="1" applyFont="1" applyBorder="1" applyAlignment="1">
      <alignment horizontal="center" wrapText="1"/>
    </xf>
    <xf numFmtId="0" fontId="1" fillId="0" borderId="35" xfId="73" applyNumberFormat="1" applyFont="1" applyBorder="1" applyAlignment="1">
      <alignment horizontal="center" wrapText="1"/>
    </xf>
    <xf numFmtId="0" fontId="1" fillId="0" borderId="0" xfId="73" applyNumberFormat="1" applyFont="1" applyAlignment="1">
      <alignment horizontal="center" wrapText="1"/>
    </xf>
    <xf numFmtId="0" fontId="1" fillId="0" borderId="36" xfId="73" applyNumberFormat="1" applyFont="1" applyBorder="1" applyAlignment="1">
      <alignment horizontal="center" wrapText="1"/>
    </xf>
    <xf numFmtId="0" fontId="1" fillId="0" borderId="37" xfId="73" applyNumberFormat="1" applyFont="1" applyBorder="1" applyAlignment="1">
      <alignment horizontal="center" wrapText="1"/>
    </xf>
    <xf numFmtId="0" fontId="1" fillId="0" borderId="38" xfId="73" applyNumberFormat="1" applyFont="1" applyBorder="1" applyAlignment="1">
      <alignment horizontal="center" wrapText="1"/>
    </xf>
    <xf numFmtId="0" fontId="1" fillId="0" borderId="39" xfId="73" applyNumberFormat="1" applyFont="1" applyBorder="1" applyAlignment="1">
      <alignment horizontal="center" wrapText="1"/>
    </xf>
  </cellXfs>
  <cellStyles count="255">
    <cellStyle name="20% - Акцент1 2" xfId="5"/>
    <cellStyle name="20% - Акцент2 2" xfId="6"/>
    <cellStyle name="20% - Акцент3 2" xfId="7"/>
    <cellStyle name="20% - Акцент4 2" xfId="8"/>
    <cellStyle name="20% - Акцент5 2" xfId="9"/>
    <cellStyle name="20% - Акцент6 2" xfId="10"/>
    <cellStyle name="40% - Акцент1 2" xfId="11"/>
    <cellStyle name="40% - Акцент2 2" xfId="12"/>
    <cellStyle name="40% - Акцент3 2" xfId="13"/>
    <cellStyle name="40% - Акцент4 2" xfId="14"/>
    <cellStyle name="40% - Акцент5 2" xfId="15"/>
    <cellStyle name="40% - Акцент6 2" xfId="16"/>
    <cellStyle name="60% - Акцент1 2" xfId="17"/>
    <cellStyle name="60% - Акцент2 2" xfId="18"/>
    <cellStyle name="60% - Акцент3 2" xfId="19"/>
    <cellStyle name="60% - Акцент4 2" xfId="20"/>
    <cellStyle name="60% - Акцент5 2" xfId="21"/>
    <cellStyle name="60% - Акцент6 2" xfId="22"/>
    <cellStyle name="Normal 2" xfId="23"/>
    <cellStyle name="Акцент1 2" xfId="24"/>
    <cellStyle name="Акцент2 2" xfId="25"/>
    <cellStyle name="Акцент3 2" xfId="26"/>
    <cellStyle name="Акцент4 2" xfId="27"/>
    <cellStyle name="Акцент5 2" xfId="28"/>
    <cellStyle name="Акцент6 2" xfId="29"/>
    <cellStyle name="Ввод  2" xfId="30"/>
    <cellStyle name="Ввод  2 2" xfId="242"/>
    <cellStyle name="Ввод  2 3" xfId="251"/>
    <cellStyle name="Вывод 2" xfId="31"/>
    <cellStyle name="Вывод 2 2" xfId="243"/>
    <cellStyle name="Вывод 2 3" xfId="250"/>
    <cellStyle name="Вычисление 2" xfId="32"/>
    <cellStyle name="Вычисление 2 2" xfId="244"/>
    <cellStyle name="Вычисление 2 3" xfId="249"/>
    <cellStyle name="Заголовок" xfId="33"/>
    <cellStyle name="Заголовок 1 2" xfId="34"/>
    <cellStyle name="Заголовок 2 2" xfId="35"/>
    <cellStyle name="Заголовок 3 2" xfId="36"/>
    <cellStyle name="Заголовок 4 2" xfId="37"/>
    <cellStyle name="Итог 2" xfId="38"/>
    <cellStyle name="Итог 2 2" xfId="245"/>
    <cellStyle name="Итог 2 3" xfId="24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 xfId="44"/>
    <cellStyle name="Обычный 2 2 37" xfId="45"/>
    <cellStyle name="Обычный 2 26 2" xfId="75"/>
    <cellStyle name="Обычный 2 51" xfId="46"/>
    <cellStyle name="Обычный 3" xfId="1"/>
    <cellStyle name="Обычный 3 2" xfId="47"/>
    <cellStyle name="Обычный 3 2 2 2" xfId="48"/>
    <cellStyle name="Обычный 3 2 2 2 2" xfId="49"/>
    <cellStyle name="Обычный 3 21" xfId="50"/>
    <cellStyle name="Обычный 4" xfId="51"/>
    <cellStyle name="Обычный 4 2" xfId="52"/>
    <cellStyle name="Обычный 5" xfId="4"/>
    <cellStyle name="Обычный 6" xfId="53"/>
    <cellStyle name="Обычный 6 2" xfId="54"/>
    <cellStyle name="Обычный 6 2 2" xfId="55"/>
    <cellStyle name="Обычный 6 2 2 2" xfId="76"/>
    <cellStyle name="Обычный 6 2 2 2 2" xfId="77"/>
    <cellStyle name="Обычный 6 2 2 2 2 2" xfId="78"/>
    <cellStyle name="Обычный 6 2 2 2 2 2 2" xfId="79"/>
    <cellStyle name="Обычный 6 2 2 2 2 2 3" xfId="80"/>
    <cellStyle name="Обычный 6 2 2 2 2 3" xfId="81"/>
    <cellStyle name="Обычный 6 2 2 2 2 4" xfId="82"/>
    <cellStyle name="Обычный 6 2 2 2 3" xfId="83"/>
    <cellStyle name="Обычный 6 2 2 2 3 2" xfId="84"/>
    <cellStyle name="Обычный 6 2 2 2 3 3" xfId="85"/>
    <cellStyle name="Обычный 6 2 2 2 4" xfId="86"/>
    <cellStyle name="Обычный 6 2 2 2 5" xfId="87"/>
    <cellStyle name="Обычный 6 2 2 3" xfId="88"/>
    <cellStyle name="Обычный 6 2 2 3 2" xfId="89"/>
    <cellStyle name="Обычный 6 2 2 3 2 2" xfId="90"/>
    <cellStyle name="Обычный 6 2 2 3 2 3" xfId="91"/>
    <cellStyle name="Обычный 6 2 2 3 3" xfId="92"/>
    <cellStyle name="Обычный 6 2 2 3 4" xfId="93"/>
    <cellStyle name="Обычный 6 2 2 4" xfId="94"/>
    <cellStyle name="Обычный 6 2 2 4 2" xfId="95"/>
    <cellStyle name="Обычный 6 2 2 4 2 2" xfId="96"/>
    <cellStyle name="Обычный 6 2 2 4 2 3" xfId="97"/>
    <cellStyle name="Обычный 6 2 2 4 3" xfId="98"/>
    <cellStyle name="Обычный 6 2 2 4 4" xfId="99"/>
    <cellStyle name="Обычный 6 2 2 5" xfId="100"/>
    <cellStyle name="Обычный 6 2 2 5 2" xfId="101"/>
    <cellStyle name="Обычный 6 2 2 5 3" xfId="102"/>
    <cellStyle name="Обычный 6 2 2 6" xfId="103"/>
    <cellStyle name="Обычный 6 2 2 7" xfId="104"/>
    <cellStyle name="Обычный 6 2 2 8" xfId="105"/>
    <cellStyle name="Обычный 6 2 3" xfId="56"/>
    <cellStyle name="Обычный 6 2 3 2" xfId="106"/>
    <cellStyle name="Обычный 6 2 3 2 2" xfId="107"/>
    <cellStyle name="Обычный 6 2 3 2 2 2" xfId="108"/>
    <cellStyle name="Обычный 6 2 3 2 2 2 2" xfId="109"/>
    <cellStyle name="Обычный 6 2 3 2 2 2 3" xfId="110"/>
    <cellStyle name="Обычный 6 2 3 2 2 3" xfId="111"/>
    <cellStyle name="Обычный 6 2 3 2 2 4" xfId="112"/>
    <cellStyle name="Обычный 6 2 3 2 3" xfId="113"/>
    <cellStyle name="Обычный 6 2 3 2 3 2" xfId="114"/>
    <cellStyle name="Обычный 6 2 3 2 3 3" xfId="115"/>
    <cellStyle name="Обычный 6 2 3 2 4" xfId="116"/>
    <cellStyle name="Обычный 6 2 3 2 5" xfId="117"/>
    <cellStyle name="Обычный 6 2 3 3" xfId="118"/>
    <cellStyle name="Обычный 6 2 3 3 2" xfId="119"/>
    <cellStyle name="Обычный 6 2 3 3 2 2" xfId="120"/>
    <cellStyle name="Обычный 6 2 3 3 2 3" xfId="121"/>
    <cellStyle name="Обычный 6 2 3 3 3" xfId="122"/>
    <cellStyle name="Обычный 6 2 3 3 4" xfId="123"/>
    <cellStyle name="Обычный 6 2 3 4" xfId="124"/>
    <cellStyle name="Обычный 6 2 3 4 2" xfId="125"/>
    <cellStyle name="Обычный 6 2 3 4 2 2" xfId="126"/>
    <cellStyle name="Обычный 6 2 3 4 2 3" xfId="127"/>
    <cellStyle name="Обычный 6 2 3 4 3" xfId="128"/>
    <cellStyle name="Обычный 6 2 3 4 4" xfId="129"/>
    <cellStyle name="Обычный 6 2 3 5" xfId="130"/>
    <cellStyle name="Обычный 6 2 3 5 2" xfId="131"/>
    <cellStyle name="Обычный 6 2 3 5 3" xfId="132"/>
    <cellStyle name="Обычный 6 2 3 6" xfId="133"/>
    <cellStyle name="Обычный 6 2 3 7" xfId="134"/>
    <cellStyle name="Обычный 6 2 3 8" xfId="135"/>
    <cellStyle name="Обычный 6 2 4" xfId="136"/>
    <cellStyle name="Обычный 6 2 4 2" xfId="137"/>
    <cellStyle name="Обычный 6 2 4 2 2" xfId="138"/>
    <cellStyle name="Обычный 6 2 4 2 3" xfId="139"/>
    <cellStyle name="Обычный 6 2 4 3" xfId="140"/>
    <cellStyle name="Обычный 6 2 4 4" xfId="141"/>
    <cellStyle name="Обычный 6 2 5" xfId="142"/>
    <cellStyle name="Обычный 6 2 5 2" xfId="143"/>
    <cellStyle name="Обычный 6 2 5 2 2" xfId="144"/>
    <cellStyle name="Обычный 6 2 5 2 3" xfId="145"/>
    <cellStyle name="Обычный 6 2 5 3" xfId="146"/>
    <cellStyle name="Обычный 6 2 5 4" xfId="147"/>
    <cellStyle name="Обычный 6 2 6" xfId="148"/>
    <cellStyle name="Обычный 6 2 6 2" xfId="149"/>
    <cellStyle name="Обычный 6 2 6 3" xfId="150"/>
    <cellStyle name="Обычный 6 2 7" xfId="151"/>
    <cellStyle name="Обычный 6 2 8" xfId="152"/>
    <cellStyle name="Обычный 6 2 9" xfId="153"/>
    <cellStyle name="Обычный 6 3" xfId="154"/>
    <cellStyle name="Обычный 6 3 2" xfId="155"/>
    <cellStyle name="Обычный 6 3 2 2" xfId="156"/>
    <cellStyle name="Обычный 6 3 2 3" xfId="157"/>
    <cellStyle name="Обычный 6 3 3" xfId="158"/>
    <cellStyle name="Обычный 6 3 4" xfId="159"/>
    <cellStyle name="Обычный 6 4" xfId="160"/>
    <cellStyle name="Обычный 6 4 2" xfId="161"/>
    <cellStyle name="Обычный 6 4 2 2" xfId="162"/>
    <cellStyle name="Обычный 6 4 2 3" xfId="163"/>
    <cellStyle name="Обычный 6 4 3" xfId="164"/>
    <cellStyle name="Обычный 6 4 4" xfId="165"/>
    <cellStyle name="Обычный 6 5" xfId="166"/>
    <cellStyle name="Обычный 6 5 2" xfId="167"/>
    <cellStyle name="Обычный 6 5 3" xfId="168"/>
    <cellStyle name="Обычный 6 6" xfId="169"/>
    <cellStyle name="Обычный 6 7" xfId="170"/>
    <cellStyle name="Обычный 6 8" xfId="171"/>
    <cellStyle name="Обычный 7" xfId="2"/>
    <cellStyle name="Обычный 7 2" xfId="57"/>
    <cellStyle name="Обычный 7 2 2" xfId="172"/>
    <cellStyle name="Обычный 7 2 2 2" xfId="173"/>
    <cellStyle name="Обычный 7 2 2 2 2" xfId="174"/>
    <cellStyle name="Обычный 7 2 2 2 3" xfId="175"/>
    <cellStyle name="Обычный 7 2 2 3" xfId="176"/>
    <cellStyle name="Обычный 7 2 2 4" xfId="177"/>
    <cellStyle name="Обычный 7 2 3" xfId="178"/>
    <cellStyle name="Обычный 7 2 3 2" xfId="179"/>
    <cellStyle name="Обычный 7 2 3 2 2" xfId="180"/>
    <cellStyle name="Обычный 7 2 3 2 3" xfId="181"/>
    <cellStyle name="Обычный 7 2 3 3" xfId="182"/>
    <cellStyle name="Обычный 7 2 3 4" xfId="183"/>
    <cellStyle name="Обычный 7 2 4" xfId="184"/>
    <cellStyle name="Обычный 7 2 4 2" xfId="185"/>
    <cellStyle name="Обычный 7 2 4 3" xfId="186"/>
    <cellStyle name="Обычный 7 2 5" xfId="187"/>
    <cellStyle name="Обычный 7 2 6" xfId="188"/>
    <cellStyle name="Обычный 7 2 7" xfId="189"/>
    <cellStyle name="Обычный 7 4" xfId="190"/>
    <cellStyle name="Обычный 8" xfId="58"/>
    <cellStyle name="Обычный 9" xfId="191"/>
    <cellStyle name="Обычный 9 2" xfId="192"/>
    <cellStyle name="Обычный 9 2 2" xfId="193"/>
    <cellStyle name="Обычный 9 2 2 2" xfId="194"/>
    <cellStyle name="Обычный 9 2 2 3" xfId="195"/>
    <cellStyle name="Обычный 9 2 2 4" xfId="196"/>
    <cellStyle name="Обычный 9 2 3" xfId="197"/>
    <cellStyle name="Обычный 9 2 4" xfId="198"/>
    <cellStyle name="Обычный 9 3" xfId="199"/>
    <cellStyle name="Обычный 9 3 2" xfId="200"/>
    <cellStyle name="Обычный 9 3 3" xfId="201"/>
    <cellStyle name="Обычный 9 3 4" xfId="202"/>
    <cellStyle name="Обычный 9 4" xfId="203"/>
    <cellStyle name="Обычный 9 5" xfId="204"/>
    <cellStyle name="Обычный_1. паспорт местоположение" xfId="252"/>
    <cellStyle name="Обычный_3.2 паспорт Техсостояние ЛЭП" xfId="72"/>
    <cellStyle name="Обычный_6.2. Паспорт фин осв ввод" xfId="254"/>
    <cellStyle name="Обычный_7. Паспорт отчет о закупке" xfId="74"/>
    <cellStyle name="Обычный_8. Общие сведения" xfId="73"/>
    <cellStyle name="Обычный_Форматы по компаниям_last" xfId="3"/>
    <cellStyle name="Плохой 2" xfId="59"/>
    <cellStyle name="Пояснение 2" xfId="60"/>
    <cellStyle name="Примечание 2" xfId="61"/>
    <cellStyle name="Примечание 2 2" xfId="247"/>
    <cellStyle name="Примечание 2 3" xfId="246"/>
    <cellStyle name="Процентный" xfId="253" builtinId="5"/>
    <cellStyle name="Процентный 2" xfId="62"/>
    <cellStyle name="Процентный 3" xfId="63"/>
    <cellStyle name="Процентный 4" xfId="64"/>
    <cellStyle name="Связанная ячейка 2" xfId="65"/>
    <cellStyle name="Стиль 1" xfId="66"/>
    <cellStyle name="Текст предупреждения 2" xfId="67"/>
    <cellStyle name="Финансовый 2" xfId="68"/>
    <cellStyle name="Финансовый 2 10" xfId="205"/>
    <cellStyle name="Финансовый 2 2" xfId="206"/>
    <cellStyle name="Финансовый 2 2 2" xfId="207"/>
    <cellStyle name="Финансовый 2 2 2 2" xfId="208"/>
    <cellStyle name="Финансовый 2 2 2 2 2" xfId="69"/>
    <cellStyle name="Финансовый 2 2 2 3" xfId="209"/>
    <cellStyle name="Финансовый 2 2 3" xfId="210"/>
    <cellStyle name="Финансовый 2 2 4" xfId="211"/>
    <cellStyle name="Финансовый 2 3" xfId="212"/>
    <cellStyle name="Финансовый 2 3 2" xfId="213"/>
    <cellStyle name="Финансовый 2 3 2 2" xfId="214"/>
    <cellStyle name="Финансовый 2 3 2 3" xfId="215"/>
    <cellStyle name="Финансовый 2 3 3" xfId="216"/>
    <cellStyle name="Финансовый 2 3 4" xfId="217"/>
    <cellStyle name="Финансовый 2 4" xfId="218"/>
    <cellStyle name="Финансовый 2 4 2" xfId="219"/>
    <cellStyle name="Финансовый 2 4 3" xfId="220"/>
    <cellStyle name="Финансовый 2 5" xfId="221"/>
    <cellStyle name="Финансовый 2 6" xfId="222"/>
    <cellStyle name="Финансовый 2 7" xfId="223"/>
    <cellStyle name="Финансовый 3" xfId="70"/>
    <cellStyle name="Финансовый 3 2" xfId="224"/>
    <cellStyle name="Финансовый 3 2 2" xfId="225"/>
    <cellStyle name="Финансовый 3 2 2 2" xfId="226"/>
    <cellStyle name="Финансовый 3 2 2 3" xfId="227"/>
    <cellStyle name="Финансовый 3 2 3" xfId="228"/>
    <cellStyle name="Финансовый 3 2 4" xfId="229"/>
    <cellStyle name="Финансовый 3 3" xfId="230"/>
    <cellStyle name="Финансовый 3 3 2" xfId="231"/>
    <cellStyle name="Финансовый 3 3 2 2" xfId="232"/>
    <cellStyle name="Финансовый 3 3 2 3" xfId="233"/>
    <cellStyle name="Финансовый 3 3 3" xfId="234"/>
    <cellStyle name="Финансовый 3 3 4" xfId="235"/>
    <cellStyle name="Финансовый 3 4" xfId="236"/>
    <cellStyle name="Финансовый 3 4 2" xfId="237"/>
    <cellStyle name="Финансовый 3 4 3" xfId="238"/>
    <cellStyle name="Финансовый 3 5" xfId="239"/>
    <cellStyle name="Финансовый 3 6" xfId="240"/>
    <cellStyle name="Финансовый 3 7" xfId="241"/>
    <cellStyle name="Хороший 2" xfId="71"/>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1040;&#1087;&#1087;&#1072;&#1088;&#1072;&#1090;%20&#1091;&#1087;&#1088;&#1072;&#1074;&#1083;&#1077;&#1085;&#1080;&#1103;\&#1057;&#1080;&#1083;&#1080;&#1085;%20&#1057;.&#1042;\&#1048;&#1055;&#1056;_2018\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bs02s05.nw.mrsksevzap.ru\Users\nov50402\AppData\Local\Temp\_tc\&#1056;&#1072;&#1089;&#1095;&#1077;&#1090;&#1099;%20&#1076;&#1083;&#1103;%20&#1087;&#1072;&#1089;&#1087;&#1086;&#1088;&#1090;&#1072;\000-63-1-03.21-4037_&#1056;&#1077;&#1082;.&#1055;&#1057;%20&#1056;&#1099;&#1096;&#1077;&#1074;&#1086;.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ow r="5">
          <cell r="G5">
            <v>2222938.4948999998</v>
          </cell>
        </row>
      </sheetData>
      <sheetData sheetId="60">
        <row r="5">
          <cell r="G5">
            <v>2222938.4948999998</v>
          </cell>
        </row>
      </sheetData>
      <sheetData sheetId="61">
        <row r="5">
          <cell r="G5">
            <v>2222938.4948999998</v>
          </cell>
        </row>
      </sheetData>
      <sheetData sheetId="62">
        <row r="5">
          <cell r="G5">
            <v>2222938.4948999998</v>
          </cell>
        </row>
      </sheetData>
      <sheetData sheetId="63">
        <row r="5">
          <cell r="G5">
            <v>2222938.4948999998</v>
          </cell>
        </row>
      </sheetData>
      <sheetData sheetId="64">
        <row r="5">
          <cell r="G5">
            <v>2222938.4948999998</v>
          </cell>
        </row>
      </sheetData>
      <sheetData sheetId="65">
        <row r="5">
          <cell r="G5">
            <v>2222938.4948999998</v>
          </cell>
        </row>
      </sheetData>
      <sheetData sheetId="66">
        <row r="5">
          <cell r="G5">
            <v>2222938.4948999998</v>
          </cell>
        </row>
      </sheetData>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Регионы"/>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2"/>
      <sheetName val="0.1"/>
      <sheetName val="1"/>
      <sheetName val="10"/>
      <sheetName val="11"/>
      <sheetName val="12"/>
      <sheetName val="13"/>
      <sheetName val="14"/>
      <sheetName val="18"/>
      <sheetName val="24.1"/>
      <sheetName val="30"/>
      <sheetName val="6.1"/>
      <sheetName val="7"/>
      <sheetName val="8"/>
      <sheetName val="9"/>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8">
          <cell r="D8">
            <v>15739</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2">
          <cell r="A2">
            <v>0</v>
          </cell>
        </row>
      </sheetData>
      <sheetData sheetId="258">
        <row r="2">
          <cell r="A2">
            <v>0</v>
          </cell>
        </row>
      </sheetData>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ow r="2">
          <cell r="A2">
            <v>0</v>
          </cell>
        </row>
      </sheetData>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row r="8">
          <cell r="D8">
            <v>15739</v>
          </cell>
        </row>
      </sheetData>
      <sheetData sheetId="464">
        <row r="8">
          <cell r="D8">
            <v>15739</v>
          </cell>
        </row>
      </sheetData>
      <sheetData sheetId="465">
        <row r="8">
          <cell r="D8">
            <v>15739</v>
          </cell>
        </row>
      </sheetData>
      <sheetData sheetId="466">
        <row r="8">
          <cell r="D8">
            <v>15739</v>
          </cell>
        </row>
      </sheetData>
      <sheetData sheetId="467">
        <row r="8">
          <cell r="D8">
            <v>15739</v>
          </cell>
        </row>
      </sheetData>
      <sheetData sheetId="468">
        <row r="8">
          <cell r="D8">
            <v>15739</v>
          </cell>
        </row>
      </sheetData>
      <sheetData sheetId="469">
        <row r="8">
          <cell r="D8">
            <v>15739</v>
          </cell>
        </row>
      </sheetData>
      <sheetData sheetId="470">
        <row r="8">
          <cell r="D8">
            <v>15739</v>
          </cell>
        </row>
      </sheetData>
      <sheetData sheetId="471">
        <row r="8">
          <cell r="D8">
            <v>15739</v>
          </cell>
        </row>
      </sheetData>
      <sheetData sheetId="472">
        <row r="8">
          <cell r="D8">
            <v>15739</v>
          </cell>
        </row>
      </sheetData>
      <sheetData sheetId="473">
        <row r="8">
          <cell r="D8">
            <v>15739</v>
          </cell>
        </row>
      </sheetData>
      <sheetData sheetId="474">
        <row r="8">
          <cell r="D8">
            <v>15739</v>
          </cell>
        </row>
      </sheetData>
      <sheetData sheetId="475">
        <row r="8">
          <cell r="D8">
            <v>15739</v>
          </cell>
        </row>
      </sheetData>
      <sheetData sheetId="476">
        <row r="8">
          <cell r="D8">
            <v>15739</v>
          </cell>
        </row>
      </sheetData>
      <sheetData sheetId="477">
        <row r="8">
          <cell r="D8">
            <v>15739</v>
          </cell>
        </row>
      </sheetData>
      <sheetData sheetId="478">
        <row r="8">
          <cell r="D8">
            <v>15739</v>
          </cell>
        </row>
      </sheetData>
      <sheetData sheetId="479">
        <row r="8">
          <cell r="D8">
            <v>15739</v>
          </cell>
        </row>
      </sheetData>
      <sheetData sheetId="480">
        <row r="8">
          <cell r="D8">
            <v>15739</v>
          </cell>
        </row>
      </sheetData>
      <sheetData sheetId="481">
        <row r="8">
          <cell r="D8">
            <v>15739</v>
          </cell>
        </row>
      </sheetData>
      <sheetData sheetId="482">
        <row r="8">
          <cell r="D8">
            <v>15739</v>
          </cell>
        </row>
      </sheetData>
      <sheetData sheetId="483">
        <row r="8">
          <cell r="D8">
            <v>15739</v>
          </cell>
        </row>
      </sheetData>
      <sheetData sheetId="484">
        <row r="8">
          <cell r="D8">
            <v>15739</v>
          </cell>
        </row>
      </sheetData>
      <sheetData sheetId="485">
        <row r="8">
          <cell r="D8">
            <v>15739</v>
          </cell>
        </row>
      </sheetData>
      <sheetData sheetId="486">
        <row r="8">
          <cell r="D8">
            <v>15739</v>
          </cell>
        </row>
      </sheetData>
      <sheetData sheetId="487">
        <row r="8">
          <cell r="D8">
            <v>15739</v>
          </cell>
        </row>
      </sheetData>
      <sheetData sheetId="488">
        <row r="8">
          <cell r="D8">
            <v>15739</v>
          </cell>
        </row>
      </sheetData>
      <sheetData sheetId="489">
        <row r="8">
          <cell r="D8">
            <v>15739</v>
          </cell>
        </row>
      </sheetData>
      <sheetData sheetId="490">
        <row r="8">
          <cell r="D8">
            <v>15739</v>
          </cell>
        </row>
      </sheetData>
      <sheetData sheetId="491">
        <row r="8">
          <cell r="D8">
            <v>15739</v>
          </cell>
        </row>
      </sheetData>
      <sheetData sheetId="492">
        <row r="8">
          <cell r="D8">
            <v>15739</v>
          </cell>
        </row>
      </sheetData>
      <sheetData sheetId="493">
        <row r="8">
          <cell r="D8">
            <v>15739</v>
          </cell>
        </row>
      </sheetData>
      <sheetData sheetId="494">
        <row r="8">
          <cell r="D8">
            <v>15739</v>
          </cell>
        </row>
      </sheetData>
      <sheetData sheetId="495">
        <row r="8">
          <cell r="D8">
            <v>15739</v>
          </cell>
        </row>
      </sheetData>
      <sheetData sheetId="496">
        <row r="8">
          <cell r="D8">
            <v>15739</v>
          </cell>
        </row>
      </sheetData>
      <sheetData sheetId="497">
        <row r="8">
          <cell r="D8">
            <v>15739</v>
          </cell>
        </row>
      </sheetData>
      <sheetData sheetId="498">
        <row r="8">
          <cell r="D8">
            <v>15739</v>
          </cell>
        </row>
      </sheetData>
      <sheetData sheetId="499">
        <row r="8">
          <cell r="D8">
            <v>15739</v>
          </cell>
        </row>
      </sheetData>
      <sheetData sheetId="500">
        <row r="8">
          <cell r="D8">
            <v>15739</v>
          </cell>
        </row>
      </sheetData>
      <sheetData sheetId="501">
        <row r="8">
          <cell r="D8">
            <v>15739</v>
          </cell>
        </row>
      </sheetData>
      <sheetData sheetId="502">
        <row r="8">
          <cell r="D8">
            <v>15739</v>
          </cell>
        </row>
      </sheetData>
      <sheetData sheetId="503">
        <row r="8">
          <cell r="D8">
            <v>15739</v>
          </cell>
        </row>
      </sheetData>
      <sheetData sheetId="504">
        <row r="8">
          <cell r="D8">
            <v>15739</v>
          </cell>
        </row>
      </sheetData>
      <sheetData sheetId="505">
        <row r="8">
          <cell r="D8">
            <v>15739</v>
          </cell>
        </row>
      </sheetData>
      <sheetData sheetId="506">
        <row r="8">
          <cell r="D8">
            <v>15739</v>
          </cell>
        </row>
      </sheetData>
      <sheetData sheetId="507">
        <row r="8">
          <cell r="D8">
            <v>15739</v>
          </cell>
        </row>
      </sheetData>
      <sheetData sheetId="508">
        <row r="8">
          <cell r="D8">
            <v>15739</v>
          </cell>
        </row>
      </sheetData>
      <sheetData sheetId="509">
        <row r="8">
          <cell r="D8">
            <v>15739</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sheetData sheetId="605"/>
      <sheetData sheetId="606"/>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Форма 4"/>
      <sheetName val="числ факт"/>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sheetData sheetId="105"/>
      <sheetData sheetId="106">
        <row r="10">
          <cell r="B10">
            <v>0</v>
          </cell>
        </row>
      </sheetData>
      <sheetData sheetId="107">
        <row r="10">
          <cell r="B10">
            <v>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Нормы325"/>
      <sheetName val="TOPLIWO"/>
      <sheetName val="2018"/>
      <sheetName val="2019"/>
      <sheetName val="Справочник"/>
      <sheetName val="договора-ОТЧЕТутв.БП"/>
      <sheetName val="Справочно"/>
      <sheetName val="Типовые причины"/>
      <sheetName val="БЗ"/>
      <sheetName val="Классификатор"/>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Справочник ЦФО"/>
      <sheetName val="П1.4, П1.5 -Томская обл"/>
      <sheetName val="Титульный"/>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-1.2836953722228372E-16</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-2.5160939999999954</v>
          </cell>
          <cell r="K14">
            <v>-3.3306690738754696E-15</v>
          </cell>
          <cell r="L14">
            <v>0</v>
          </cell>
          <cell r="M14">
            <v>0</v>
          </cell>
          <cell r="N14">
            <v>0</v>
          </cell>
          <cell r="P14">
            <v>0</v>
          </cell>
          <cell r="Q14">
            <v>0</v>
          </cell>
          <cell r="R14">
            <v>0</v>
          </cell>
          <cell r="S14">
            <v>1.2434497875801753E-14</v>
          </cell>
          <cell r="U14">
            <v>1.7763568394002505E-14</v>
          </cell>
          <cell r="V14">
            <v>0</v>
          </cell>
          <cell r="W14">
            <v>2.1316282072803006E-14</v>
          </cell>
          <cell r="X14">
            <v>0</v>
          </cell>
          <cell r="Z14">
            <v>0</v>
          </cell>
          <cell r="AA14">
            <v>2.3092638912203256E-14</v>
          </cell>
          <cell r="AB14">
            <v>0</v>
          </cell>
          <cell r="AC14">
            <v>1.5987211554602254E-14</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v>0</v>
          </cell>
          <cell r="W15">
            <v>0</v>
          </cell>
          <cell r="X15">
            <v>0</v>
          </cell>
          <cell r="Z15">
            <v>0</v>
          </cell>
          <cell r="AA15">
            <v>0</v>
          </cell>
          <cell r="AB15">
            <v>0</v>
          </cell>
          <cell r="AC15">
            <v>0</v>
          </cell>
        </row>
        <row r="16">
          <cell r="E16">
            <v>0</v>
          </cell>
          <cell r="F16">
            <v>0</v>
          </cell>
          <cell r="G16">
            <v>0</v>
          </cell>
          <cell r="H16">
            <v>0</v>
          </cell>
          <cell r="I16">
            <v>0</v>
          </cell>
          <cell r="J16">
            <v>0</v>
          </cell>
          <cell r="K16">
            <v>1.1102230246251565E-15</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v>0</v>
          </cell>
          <cell r="W17">
            <v>0</v>
          </cell>
          <cell r="X17">
            <v>0</v>
          </cell>
          <cell r="Z17">
            <v>0</v>
          </cell>
          <cell r="AA17">
            <v>0</v>
          </cell>
          <cell r="AB17">
            <v>0</v>
          </cell>
          <cell r="AC17">
            <v>0</v>
          </cell>
        </row>
        <row r="18">
          <cell r="E18">
            <v>0</v>
          </cell>
          <cell r="F18">
            <v>0</v>
          </cell>
          <cell r="G18">
            <v>0</v>
          </cell>
          <cell r="H18">
            <v>0</v>
          </cell>
          <cell r="I18">
            <v>0</v>
          </cell>
          <cell r="J18">
            <v>0</v>
          </cell>
          <cell r="K18">
            <v>-5.1070259132757201E-15</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v>0</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2</v>
          </cell>
          <cell r="P21">
            <v>0</v>
          </cell>
          <cell r="Q21">
            <v>0</v>
          </cell>
          <cell r="R21">
            <v>-2</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-4.9960036108132044E-15</v>
          </cell>
          <cell r="L26">
            <v>0</v>
          </cell>
          <cell r="M26">
            <v>-1.1102230246251565E-15</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4.9960036108132044E-16</v>
          </cell>
          <cell r="K30">
            <v>2.4286128663675299E-15</v>
          </cell>
          <cell r="L30">
            <v>-3.3306690738754696E-15</v>
          </cell>
          <cell r="M30">
            <v>-4.4408920985006262E-16</v>
          </cell>
          <cell r="N30">
            <v>2.6645352591003757E-15</v>
          </cell>
          <cell r="P30">
            <v>-3.4416913763379853E-15</v>
          </cell>
          <cell r="Q30">
            <v>1.5543122344752192E-15</v>
          </cell>
          <cell r="R30">
            <v>6.6613381477509392E-16</v>
          </cell>
          <cell r="S30">
            <v>1.4432899320127035E-15</v>
          </cell>
          <cell r="U30">
            <v>2.7755575615628914E-15</v>
          </cell>
          <cell r="V30">
            <v>0</v>
          </cell>
          <cell r="W30">
            <v>-4.4408920985006262E-16</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-17</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-1.0703999999999996</v>
          </cell>
          <cell r="L32">
            <v>0</v>
          </cell>
          <cell r="M32">
            <v>0</v>
          </cell>
        </row>
        <row r="33">
          <cell r="C33" t="str">
            <v>Кульмяев Андрей</v>
          </cell>
          <cell r="D33">
            <v>0</v>
          </cell>
          <cell r="E33" t="str">
            <v>8-910-892-78-04</v>
          </cell>
          <cell r="F33">
            <v>0</v>
          </cell>
          <cell r="G33">
            <v>0</v>
          </cell>
          <cell r="H33">
            <v>0</v>
          </cell>
          <cell r="J33">
            <v>0</v>
          </cell>
          <cell r="K33">
            <v>-24</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1.3530843112619095E-16</v>
          </cell>
          <cell r="K34">
            <v>-1.3899259999999993</v>
          </cell>
          <cell r="L34">
            <v>2.2204460492503131E-16</v>
          </cell>
          <cell r="M34">
            <v>0</v>
          </cell>
          <cell r="N34">
            <v>4.0592529337857286E-16</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4.4408920985006262E-16</v>
          </cell>
          <cell r="L36">
            <v>-0.15499999999999997</v>
          </cell>
          <cell r="M36">
            <v>1.5265566588595902E-16</v>
          </cell>
          <cell r="N36">
            <v>-3.9000000000000284E-2</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0</v>
          </cell>
          <cell r="I53">
            <v>0</v>
          </cell>
          <cell r="J53">
            <v>0</v>
          </cell>
          <cell r="N53">
            <v>0</v>
          </cell>
        </row>
        <row r="54">
          <cell r="C54" t="str">
            <v>Ткаченко Евгения Николаевна</v>
          </cell>
          <cell r="D54" t="str">
            <v>(812) 320-22-87 (237)</v>
          </cell>
          <cell r="E54" t="str">
            <v>71 михалева</v>
          </cell>
          <cell r="F54" t="str">
            <v>ten@mrsksevzap.ru</v>
          </cell>
          <cell r="G54">
            <v>0</v>
          </cell>
          <cell r="H54">
            <v>0</v>
          </cell>
          <cell r="I54">
            <v>-3.5527136788005009E-15</v>
          </cell>
          <cell r="J54">
            <v>8.8817841970012523E-16</v>
          </cell>
          <cell r="K54">
            <v>0</v>
          </cell>
          <cell r="N54">
            <v>0</v>
          </cell>
        </row>
        <row r="55">
          <cell r="C55" t="str">
            <v>Поветкина Анаа Александровна</v>
          </cell>
          <cell r="D55" t="str">
            <v>(812) 305-10-67</v>
          </cell>
          <cell r="E55">
            <v>0</v>
          </cell>
          <cell r="F55">
            <v>0</v>
          </cell>
          <cell r="G55">
            <v>0</v>
          </cell>
          <cell r="H55">
            <v>0</v>
          </cell>
          <cell r="J55">
            <v>0</v>
          </cell>
          <cell r="K55">
            <v>0</v>
          </cell>
          <cell r="N55">
            <v>0</v>
          </cell>
        </row>
        <row r="56">
          <cell r="C56" t="str">
            <v>Крылова Ариадна Александровна</v>
          </cell>
          <cell r="D56" t="str">
            <v>(812) 305-10-42</v>
          </cell>
          <cell r="E56">
            <v>0</v>
          </cell>
          <cell r="F56">
            <v>0</v>
          </cell>
          <cell r="G56">
            <v>0</v>
          </cell>
          <cell r="H56">
            <v>0</v>
          </cell>
          <cell r="I56">
            <v>-9.9999999999267342E-5</v>
          </cell>
          <cell r="J56">
            <v>-0.39390000000000003</v>
          </cell>
          <cell r="K56">
            <v>0</v>
          </cell>
          <cell r="N56">
            <v>-3.6082248300317588E-16</v>
          </cell>
        </row>
        <row r="57">
          <cell r="C57" t="str">
            <v>Михалева Людмила Юрьевна</v>
          </cell>
          <cell r="D57" t="str">
            <v>(812) 305-10-71</v>
          </cell>
          <cell r="E57">
            <v>0</v>
          </cell>
          <cell r="F57">
            <v>0</v>
          </cell>
          <cell r="G57">
            <v>0</v>
          </cell>
          <cell r="H57">
            <v>0</v>
          </cell>
          <cell r="I57">
            <v>0</v>
          </cell>
          <cell r="J57">
            <v>0</v>
          </cell>
          <cell r="K57">
            <v>0</v>
          </cell>
          <cell r="N57">
            <v>0</v>
          </cell>
        </row>
        <row r="58">
          <cell r="C58" t="str">
            <v>Платашкина Вера</v>
          </cell>
          <cell r="D58">
            <v>0</v>
          </cell>
          <cell r="E58" t="str">
            <v>8-911-811-84-49</v>
          </cell>
          <cell r="F58">
            <v>0</v>
          </cell>
          <cell r="G58">
            <v>0</v>
          </cell>
          <cell r="H58">
            <v>0</v>
          </cell>
          <cell r="J58">
            <v>-4.2674197509029455E-16</v>
          </cell>
          <cell r="K58">
            <v>0</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-7.2164496600635175E-16</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0</v>
          </cell>
          <cell r="J62">
            <v>0</v>
          </cell>
          <cell r="K62">
            <v>1.8803652668644233</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0</v>
          </cell>
          <cell r="J64">
            <v>2.886579864025407E-15</v>
          </cell>
          <cell r="K64">
            <v>0</v>
          </cell>
          <cell r="N64">
            <v>-4.3298697960381105E-15</v>
          </cell>
        </row>
        <row r="65">
          <cell r="C65">
            <v>0</v>
          </cell>
        </row>
        <row r="66">
          <cell r="C66">
            <v>0</v>
          </cell>
          <cell r="D66" t="str">
            <v>(343) 216-17-60</v>
          </cell>
          <cell r="E66" t="str">
            <v>912-2300411</v>
          </cell>
          <cell r="F66">
            <v>0</v>
          </cell>
          <cell r="G66">
            <v>0</v>
          </cell>
          <cell r="H66">
            <v>0</v>
          </cell>
          <cell r="J66">
            <v>-4.6629367034256575E-15</v>
          </cell>
          <cell r="K66">
            <v>0</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0</v>
          </cell>
          <cell r="J68">
            <v>-4.3021142204224816E-16</v>
          </cell>
          <cell r="K68">
            <v>-0.45100898616364793</v>
          </cell>
          <cell r="N68">
            <v>-5.4123372450476381E-16</v>
          </cell>
        </row>
        <row r="69">
          <cell r="C69" t="str">
            <v>(Сливчук) Максимова Юлия</v>
          </cell>
          <cell r="D69" t="str">
            <v>215-26-86</v>
          </cell>
          <cell r="E69" t="str">
            <v>8-912-23-00-407</v>
          </cell>
          <cell r="F69">
            <v>0</v>
          </cell>
          <cell r="G69">
            <v>0</v>
          </cell>
          <cell r="H69">
            <v>0</v>
          </cell>
          <cell r="J69">
            <v>0</v>
          </cell>
          <cell r="K69">
            <v>0</v>
          </cell>
          <cell r="N69">
            <v>0</v>
          </cell>
        </row>
        <row r="70">
          <cell r="C70" t="str">
            <v>Шевелев Илья Владимирович</v>
          </cell>
          <cell r="F70">
            <v>0</v>
          </cell>
          <cell r="G70">
            <v>0</v>
          </cell>
          <cell r="H70">
            <v>0</v>
          </cell>
          <cell r="J70">
            <v>0.10079999999999978</v>
          </cell>
          <cell r="K70">
            <v>0.35885863636363635</v>
          </cell>
          <cell r="N70">
            <v>0.20000000000000007</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0</v>
          </cell>
          <cell r="J72">
            <v>-4.3021142204224816E-16</v>
          </cell>
          <cell r="K72">
            <v>0</v>
          </cell>
          <cell r="N72">
            <v>0</v>
          </cell>
        </row>
        <row r="73">
          <cell r="C73" t="str">
            <v>Соболева Наталья Анатольевна</v>
          </cell>
          <cell r="F73" t="str">
            <v>nsoboleva@mrsk-ural.ru</v>
          </cell>
          <cell r="G73">
            <v>0</v>
          </cell>
          <cell r="H73">
            <v>0</v>
          </cell>
          <cell r="J73">
            <v>0</v>
          </cell>
          <cell r="K73">
            <v>0</v>
          </cell>
          <cell r="N73">
            <v>0</v>
          </cell>
        </row>
        <row r="74">
          <cell r="C74" t="str">
            <v xml:space="preserve">Вилисова Анастасия </v>
          </cell>
          <cell r="D74" t="str">
            <v>(343) 215 26 29</v>
          </cell>
          <cell r="E74" t="str">
            <v>8-912-23-00-425</v>
          </cell>
          <cell r="F74">
            <v>0</v>
          </cell>
          <cell r="G74">
            <v>0</v>
          </cell>
          <cell r="H74">
            <v>0</v>
          </cell>
          <cell r="J74">
            <v>0</v>
          </cell>
          <cell r="K74">
            <v>0</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0</v>
          </cell>
          <cell r="J76">
            <v>0</v>
          </cell>
          <cell r="K76">
            <v>0</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0</v>
          </cell>
          <cell r="J78">
            <v>0</v>
          </cell>
          <cell r="K78">
            <v>0</v>
          </cell>
          <cell r="N78">
            <v>0</v>
          </cell>
        </row>
        <row r="79">
          <cell r="C79" t="str">
            <v>Ларюшкин Константин</v>
          </cell>
          <cell r="D79" t="str">
            <v>(343) 215-25-89</v>
          </cell>
          <cell r="E79">
            <v>0</v>
          </cell>
          <cell r="F79">
            <v>0</v>
          </cell>
          <cell r="G79">
            <v>0</v>
          </cell>
          <cell r="H79">
            <v>0</v>
          </cell>
          <cell r="J79">
            <v>0</v>
          </cell>
          <cell r="K79">
            <v>0</v>
          </cell>
          <cell r="N79">
            <v>0</v>
          </cell>
        </row>
        <row r="80">
          <cell r="C80" t="str">
            <v>Афанасьева Екатерина</v>
          </cell>
          <cell r="D80" t="str">
            <v>(343) 215-26-28</v>
          </cell>
          <cell r="E80">
            <v>0</v>
          </cell>
          <cell r="F80">
            <v>0</v>
          </cell>
          <cell r="G80">
            <v>0</v>
          </cell>
          <cell r="H80">
            <v>0</v>
          </cell>
          <cell r="J80">
            <v>0</v>
          </cell>
          <cell r="K80">
            <v>0</v>
          </cell>
          <cell r="N80">
            <v>0</v>
          </cell>
        </row>
        <row r="81">
          <cell r="C81" t="str">
            <v>Максимова Юлия</v>
          </cell>
          <cell r="D81" t="str">
            <v>(343) 216-17-68</v>
          </cell>
          <cell r="E81" t="str">
            <v>912-2300407</v>
          </cell>
          <cell r="F81" t="str">
            <v>YuMaksimova@mrsk-uv.ru</v>
          </cell>
          <cell r="G81">
            <v>0</v>
          </cell>
          <cell r="H81">
            <v>0</v>
          </cell>
          <cell r="J81">
            <v>0</v>
          </cell>
          <cell r="K81">
            <v>0</v>
          </cell>
          <cell r="N81">
            <v>0</v>
          </cell>
        </row>
        <row r="82">
          <cell r="C82" t="str">
            <v>Смирнова Наталья</v>
          </cell>
          <cell r="D82" t="str">
            <v>(343) 216-17-62 (4688)</v>
          </cell>
          <cell r="E82" t="str">
            <v xml:space="preserve"> </v>
          </cell>
          <cell r="F82">
            <v>0</v>
          </cell>
          <cell r="G82">
            <v>0</v>
          </cell>
          <cell r="H82">
            <v>0</v>
          </cell>
          <cell r="J82">
            <v>0</v>
          </cell>
          <cell r="K82">
            <v>0</v>
          </cell>
          <cell r="N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0</v>
          </cell>
        </row>
        <row r="85">
          <cell r="C85" t="str">
            <v>Бахтурина Екатерина</v>
          </cell>
          <cell r="F85">
            <v>0</v>
          </cell>
          <cell r="G85">
            <v>0</v>
          </cell>
          <cell r="H85">
            <v>0</v>
          </cell>
        </row>
        <row r="86">
          <cell r="C86" t="str">
            <v>Белозерцев Юрий Тимофеевич</v>
          </cell>
          <cell r="F86">
            <v>0</v>
          </cell>
          <cell r="G86">
            <v>0</v>
          </cell>
          <cell r="H86">
            <v>4</v>
          </cell>
        </row>
        <row r="87">
          <cell r="C87" t="str">
            <v xml:space="preserve">Бурлак Вера Петровна </v>
          </cell>
          <cell r="F87">
            <v>0</v>
          </cell>
          <cell r="G87">
            <v>0</v>
          </cell>
          <cell r="H87">
            <v>4.6499999999999986E-2</v>
          </cell>
        </row>
        <row r="88">
          <cell r="C88" t="str">
            <v>Васильева Елизавета</v>
          </cell>
          <cell r="F88">
            <v>0</v>
          </cell>
          <cell r="G88">
            <v>0</v>
          </cell>
          <cell r="H88">
            <v>2</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4">
          <cell r="C4" t="str">
            <v>Гуджоян Дмитрий Олегович</v>
          </cell>
        </row>
      </sheetData>
      <sheetData sheetId="60"/>
      <sheetData sheetId="61"/>
      <sheetData sheetId="62" refreshError="1"/>
      <sheetData sheetId="6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zoomScale="95" zoomScaleNormal="95" workbookViewId="0">
      <selection activeCell="A12" sqref="A12:C12"/>
    </sheetView>
  </sheetViews>
  <sheetFormatPr defaultRowHeight="15" x14ac:dyDescent="0.25"/>
  <cols>
    <col min="1" max="1" width="9" customWidth="1"/>
    <col min="2" max="2" width="56.85546875" customWidth="1"/>
    <col min="3" max="3" width="79.7109375" customWidth="1"/>
  </cols>
  <sheetData>
    <row r="1" spans="1:3" ht="15.75" x14ac:dyDescent="0.25">
      <c r="A1" s="1"/>
      <c r="B1" s="1"/>
      <c r="C1" s="1" t="s">
        <v>0</v>
      </c>
    </row>
    <row r="2" spans="1:3" ht="15.75" x14ac:dyDescent="0.25">
      <c r="A2" s="1"/>
      <c r="B2" s="1"/>
      <c r="C2" s="1" t="s">
        <v>1</v>
      </c>
    </row>
    <row r="3" spans="1:3" ht="15.75" x14ac:dyDescent="0.25">
      <c r="A3" s="1"/>
      <c r="B3" s="1"/>
      <c r="C3" s="1" t="s">
        <v>2</v>
      </c>
    </row>
    <row r="4" spans="1:3" ht="15.75" x14ac:dyDescent="0.25">
      <c r="A4" s="1"/>
      <c r="B4" s="1"/>
      <c r="C4" s="1"/>
    </row>
    <row r="5" spans="1:3" ht="15.75" x14ac:dyDescent="0.25">
      <c r="A5" s="186" t="s">
        <v>585</v>
      </c>
      <c r="B5" s="186"/>
      <c r="C5" s="186"/>
    </row>
    <row r="6" spans="1:3" ht="15.75" x14ac:dyDescent="0.25">
      <c r="A6" s="1"/>
      <c r="B6" s="1"/>
      <c r="C6" s="1"/>
    </row>
    <row r="7" spans="1:3" ht="18.75" x14ac:dyDescent="0.3">
      <c r="A7" s="187" t="s">
        <v>3</v>
      </c>
      <c r="B7" s="187"/>
      <c r="C7" s="187"/>
    </row>
    <row r="8" spans="1:3" ht="15.75" x14ac:dyDescent="0.25">
      <c r="A8" s="1"/>
      <c r="B8" s="1"/>
      <c r="C8" s="1"/>
    </row>
    <row r="9" spans="1:3" ht="15.75" x14ac:dyDescent="0.25">
      <c r="A9" s="186" t="s">
        <v>674</v>
      </c>
      <c r="B9" s="186"/>
      <c r="C9" s="186"/>
    </row>
    <row r="10" spans="1:3" ht="15.75" x14ac:dyDescent="0.25">
      <c r="A10" s="184" t="s">
        <v>4</v>
      </c>
      <c r="B10" s="184"/>
      <c r="C10" s="184"/>
    </row>
    <row r="11" spans="1:3" ht="15.75" x14ac:dyDescent="0.25">
      <c r="A11" s="1"/>
      <c r="B11" s="1"/>
      <c r="C11" s="1"/>
    </row>
    <row r="12" spans="1:3" ht="15.75" x14ac:dyDescent="0.25">
      <c r="A12" s="186" t="s">
        <v>5</v>
      </c>
      <c r="B12" s="186"/>
      <c r="C12" s="186"/>
    </row>
    <row r="13" spans="1:3" ht="15.75" x14ac:dyDescent="0.25">
      <c r="A13" s="184" t="s">
        <v>6</v>
      </c>
      <c r="B13" s="184"/>
      <c r="C13" s="184"/>
    </row>
    <row r="14" spans="1:3" ht="15.75" x14ac:dyDescent="0.25">
      <c r="A14" s="1"/>
      <c r="B14" s="1"/>
      <c r="C14" s="1"/>
    </row>
    <row r="15" spans="1:3" ht="33" customHeight="1" x14ac:dyDescent="0.25">
      <c r="A15" s="183" t="s">
        <v>480</v>
      </c>
      <c r="B15" s="183"/>
      <c r="C15" s="183"/>
    </row>
    <row r="16" spans="1:3" ht="15.75" x14ac:dyDescent="0.25">
      <c r="A16" s="184" t="s">
        <v>7</v>
      </c>
      <c r="B16" s="184"/>
      <c r="C16" s="184"/>
    </row>
    <row r="17" spans="1:3" ht="15.75" x14ac:dyDescent="0.25">
      <c r="A17" s="1"/>
      <c r="B17" s="1"/>
      <c r="C17" s="1"/>
    </row>
    <row r="18" spans="1:3" ht="18.75" x14ac:dyDescent="0.3">
      <c r="A18" s="185" t="s">
        <v>8</v>
      </c>
      <c r="B18" s="185"/>
      <c r="C18" s="185"/>
    </row>
    <row r="19" spans="1:3" ht="15.75" x14ac:dyDescent="0.25">
      <c r="A19" s="1"/>
      <c r="B19" s="1"/>
      <c r="C19" s="1"/>
    </row>
    <row r="20" spans="1:3" ht="15.75" x14ac:dyDescent="0.25">
      <c r="A20" s="83" t="s">
        <v>9</v>
      </c>
      <c r="B20" s="84" t="s">
        <v>10</v>
      </c>
      <c r="C20" s="84" t="s">
        <v>11</v>
      </c>
    </row>
    <row r="21" spans="1:3" ht="15.75" x14ac:dyDescent="0.25">
      <c r="A21" s="4">
        <v>1</v>
      </c>
      <c r="B21" s="4">
        <v>2</v>
      </c>
      <c r="C21" s="4">
        <v>3</v>
      </c>
    </row>
    <row r="22" spans="1:3" ht="31.5" x14ac:dyDescent="0.25">
      <c r="A22" s="25">
        <v>1</v>
      </c>
      <c r="B22" s="148" t="s">
        <v>12</v>
      </c>
      <c r="C22" s="171" t="s">
        <v>574</v>
      </c>
    </row>
    <row r="23" spans="1:3" ht="67.5" customHeight="1" x14ac:dyDescent="0.25">
      <c r="A23" s="25">
        <v>2</v>
      </c>
      <c r="B23" s="148" t="s">
        <v>488</v>
      </c>
      <c r="C23" s="171" t="s">
        <v>575</v>
      </c>
    </row>
    <row r="24" spans="1:3" ht="15.75" x14ac:dyDescent="0.25">
      <c r="A24" s="25"/>
      <c r="B24" s="160"/>
      <c r="C24" s="155"/>
    </row>
    <row r="25" spans="1:3" ht="47.25" x14ac:dyDescent="0.25">
      <c r="A25" s="25">
        <v>3</v>
      </c>
      <c r="B25" s="148" t="s">
        <v>13</v>
      </c>
      <c r="C25" s="156" t="s">
        <v>677</v>
      </c>
    </row>
    <row r="26" spans="1:3" ht="31.5" x14ac:dyDescent="0.25">
      <c r="A26" s="25">
        <v>4</v>
      </c>
      <c r="B26" s="148" t="s">
        <v>14</v>
      </c>
      <c r="C26" s="156" t="s">
        <v>489</v>
      </c>
    </row>
    <row r="27" spans="1:3" ht="47.25" x14ac:dyDescent="0.25">
      <c r="A27" s="25">
        <v>5</v>
      </c>
      <c r="B27" s="148" t="s">
        <v>15</v>
      </c>
      <c r="C27" s="156" t="s">
        <v>493</v>
      </c>
    </row>
    <row r="28" spans="1:3" ht="15.75" x14ac:dyDescent="0.25">
      <c r="A28" s="25">
        <v>6</v>
      </c>
      <c r="B28" s="148" t="s">
        <v>16</v>
      </c>
      <c r="C28" s="156" t="s">
        <v>490</v>
      </c>
    </row>
    <row r="29" spans="1:3" ht="31.5" x14ac:dyDescent="0.25">
      <c r="A29" s="25">
        <v>7</v>
      </c>
      <c r="B29" s="148" t="s">
        <v>17</v>
      </c>
      <c r="C29" s="156" t="s">
        <v>490</v>
      </c>
    </row>
    <row r="30" spans="1:3" ht="31.5" x14ac:dyDescent="0.25">
      <c r="A30" s="25">
        <v>8</v>
      </c>
      <c r="B30" s="148" t="s">
        <v>18</v>
      </c>
      <c r="C30" s="156" t="s">
        <v>490</v>
      </c>
    </row>
    <row r="31" spans="1:3" ht="31.5" x14ac:dyDescent="0.25">
      <c r="A31" s="25">
        <v>9</v>
      </c>
      <c r="B31" s="148" t="s">
        <v>19</v>
      </c>
      <c r="C31" s="156" t="s">
        <v>490</v>
      </c>
    </row>
    <row r="32" spans="1:3" ht="31.5" x14ac:dyDescent="0.25">
      <c r="A32" s="25">
        <v>10</v>
      </c>
      <c r="B32" s="148" t="s">
        <v>20</v>
      </c>
      <c r="C32" s="156" t="s">
        <v>490</v>
      </c>
    </row>
    <row r="33" spans="1:3" ht="78.75" x14ac:dyDescent="0.25">
      <c r="A33" s="25">
        <v>11</v>
      </c>
      <c r="B33" s="148" t="s">
        <v>21</v>
      </c>
      <c r="C33" s="156" t="s">
        <v>491</v>
      </c>
    </row>
    <row r="34" spans="1:3" ht="94.5" x14ac:dyDescent="0.25">
      <c r="A34" s="25">
        <v>12</v>
      </c>
      <c r="B34" s="148" t="s">
        <v>22</v>
      </c>
      <c r="C34" s="156" t="s">
        <v>490</v>
      </c>
    </row>
    <row r="35" spans="1:3" ht="47.25" x14ac:dyDescent="0.25">
      <c r="A35" s="25">
        <v>13</v>
      </c>
      <c r="B35" s="148" t="s">
        <v>23</v>
      </c>
      <c r="C35" s="156" t="s">
        <v>490</v>
      </c>
    </row>
    <row r="36" spans="1:3" ht="31.5" x14ac:dyDescent="0.25">
      <c r="A36" s="25">
        <v>14</v>
      </c>
      <c r="B36" s="148" t="s">
        <v>24</v>
      </c>
      <c r="C36" s="156" t="s">
        <v>490</v>
      </c>
    </row>
    <row r="37" spans="1:3" ht="15.75" x14ac:dyDescent="0.25">
      <c r="A37" s="25">
        <v>15</v>
      </c>
      <c r="B37" s="148" t="s">
        <v>25</v>
      </c>
      <c r="C37" s="160" t="s">
        <v>586</v>
      </c>
    </row>
    <row r="38" spans="1:3" ht="15.75" x14ac:dyDescent="0.25">
      <c r="A38" s="25">
        <v>16</v>
      </c>
      <c r="B38" s="148" t="s">
        <v>27</v>
      </c>
      <c r="C38" s="148" t="s">
        <v>490</v>
      </c>
    </row>
    <row r="39" spans="1:3" ht="15.75" x14ac:dyDescent="0.25">
      <c r="A39" s="148"/>
      <c r="B39" s="148"/>
      <c r="C39" s="148"/>
    </row>
    <row r="40" spans="1:3" ht="232.5" customHeight="1" x14ac:dyDescent="0.25">
      <c r="A40" s="25">
        <v>17</v>
      </c>
      <c r="B40" s="148" t="s">
        <v>28</v>
      </c>
      <c r="C40" s="162" t="s">
        <v>576</v>
      </c>
    </row>
    <row r="41" spans="1:3" ht="94.5" x14ac:dyDescent="0.25">
      <c r="A41" s="25">
        <v>18</v>
      </c>
      <c r="B41" s="148" t="s">
        <v>29</v>
      </c>
      <c r="C41" s="157" t="s">
        <v>538</v>
      </c>
    </row>
    <row r="42" spans="1:3" ht="78.75" customHeight="1" x14ac:dyDescent="0.25">
      <c r="A42" s="25">
        <v>19</v>
      </c>
      <c r="B42" s="148" t="s">
        <v>30</v>
      </c>
      <c r="C42" s="154" t="s">
        <v>31</v>
      </c>
    </row>
    <row r="43" spans="1:3" ht="157.5" x14ac:dyDescent="0.25">
      <c r="A43" s="25">
        <v>20</v>
      </c>
      <c r="B43" s="148" t="s">
        <v>492</v>
      </c>
      <c r="C43" s="158" t="s">
        <v>32</v>
      </c>
    </row>
    <row r="44" spans="1:3" ht="78.75" x14ac:dyDescent="0.25">
      <c r="A44" s="25">
        <v>21</v>
      </c>
      <c r="B44" s="148" t="s">
        <v>33</v>
      </c>
      <c r="C44" s="157" t="s">
        <v>31</v>
      </c>
    </row>
    <row r="45" spans="1:3" ht="78.75" x14ac:dyDescent="0.25">
      <c r="A45" s="25">
        <v>22</v>
      </c>
      <c r="B45" s="148" t="s">
        <v>34</v>
      </c>
      <c r="C45" s="159" t="s">
        <v>31</v>
      </c>
    </row>
    <row r="46" spans="1:3" ht="78.75" x14ac:dyDescent="0.25">
      <c r="A46" s="25">
        <v>23</v>
      </c>
      <c r="B46" s="148" t="s">
        <v>35</v>
      </c>
      <c r="C46" s="157" t="s">
        <v>31</v>
      </c>
    </row>
    <row r="47" spans="1:3" ht="47.25" x14ac:dyDescent="0.25">
      <c r="A47" s="25">
        <v>24</v>
      </c>
      <c r="B47" s="148" t="s">
        <v>36</v>
      </c>
      <c r="C47" s="154" t="s">
        <v>539</v>
      </c>
    </row>
    <row r="48" spans="1:3" ht="47.25" x14ac:dyDescent="0.25">
      <c r="A48" s="25">
        <v>25</v>
      </c>
      <c r="B48" s="148" t="s">
        <v>37</v>
      </c>
      <c r="C48" s="154" t="s">
        <v>540</v>
      </c>
    </row>
    <row r="49" spans="3:3" x14ac:dyDescent="0.25">
      <c r="C49" s="150"/>
    </row>
    <row r="50" spans="3:3" x14ac:dyDescent="0.25">
      <c r="C50" s="150"/>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BN169"/>
  <sheetViews>
    <sheetView zoomScale="68" zoomScaleNormal="68" workbookViewId="0">
      <selection activeCell="A8" sqref="A8:U8"/>
    </sheetView>
  </sheetViews>
  <sheetFormatPr defaultColWidth="9.140625" defaultRowHeight="15.75" x14ac:dyDescent="0.25"/>
  <cols>
    <col min="1" max="1" width="9.140625" style="29"/>
    <col min="2" max="2" width="57.85546875" style="29" customWidth="1"/>
    <col min="3" max="3" width="16.140625" style="58" customWidth="1"/>
    <col min="4" max="4" width="17.85546875" style="58" customWidth="1"/>
    <col min="5" max="5" width="20.42578125" style="53" customWidth="1"/>
    <col min="6" max="6" width="18.7109375" style="53" customWidth="1"/>
    <col min="7" max="7" width="14.5703125" style="58" customWidth="1"/>
    <col min="8" max="8" width="15.7109375" style="58" customWidth="1"/>
    <col min="9" max="9" width="15.7109375" style="53" customWidth="1"/>
    <col min="10" max="10" width="15.7109375" style="58" customWidth="1"/>
    <col min="11" max="11" width="15.7109375" style="53" customWidth="1"/>
    <col min="12" max="12" width="15.7109375" style="58" customWidth="1"/>
    <col min="13" max="13" width="15.7109375" style="53" customWidth="1"/>
    <col min="14" max="14" width="15.7109375" style="58" customWidth="1"/>
    <col min="15" max="15" width="15.7109375" style="53" customWidth="1"/>
    <col min="16" max="16" width="15.7109375" style="58" customWidth="1"/>
    <col min="17" max="17" width="15.7109375" style="53" customWidth="1"/>
    <col min="18" max="18" width="15.7109375" style="58" customWidth="1"/>
    <col min="19" max="19" width="15.7109375" style="53" customWidth="1"/>
    <col min="20" max="20" width="15.7109375" style="58" customWidth="1"/>
    <col min="21" max="21" width="15.7109375" style="53" customWidth="1"/>
    <col min="22" max="22" width="15.7109375" style="58" customWidth="1"/>
    <col min="23" max="23" width="15.7109375" style="53" customWidth="1"/>
    <col min="24" max="24" width="15.7109375" style="58" customWidth="1"/>
    <col min="25" max="25" width="15.7109375" style="53" customWidth="1"/>
    <col min="26" max="26" width="15.7109375" style="58" customWidth="1"/>
    <col min="27" max="27" width="15.7109375" style="53" customWidth="1"/>
    <col min="28" max="28" width="15.7109375" style="58" customWidth="1"/>
    <col min="29" max="29" width="15.7109375" style="53" customWidth="1"/>
    <col min="30" max="30" width="15.7109375" style="58" customWidth="1"/>
    <col min="31" max="31" width="15.7109375" style="53" customWidth="1"/>
    <col min="32" max="32" width="15.7109375" style="58" customWidth="1"/>
    <col min="33" max="33" width="15.7109375" style="53" customWidth="1"/>
    <col min="34" max="34" width="15.7109375" style="58" customWidth="1"/>
    <col min="35" max="35" width="15.7109375" style="53" customWidth="1"/>
    <col min="36" max="36" width="15.7109375" style="58" customWidth="1"/>
    <col min="37" max="37" width="15.7109375" style="53" customWidth="1"/>
    <col min="38" max="38" width="15.7109375" style="58" customWidth="1"/>
    <col min="39" max="39" width="15.7109375" style="53" customWidth="1"/>
    <col min="40" max="40" width="15.7109375" style="58" customWidth="1"/>
    <col min="41" max="41" width="15.7109375" style="53" customWidth="1"/>
    <col min="42" max="42" width="15.7109375" style="58" customWidth="1"/>
    <col min="43" max="43" width="15.7109375" style="53" customWidth="1"/>
    <col min="44" max="44" width="15.7109375" style="58" customWidth="1"/>
    <col min="45" max="45" width="15.7109375" style="53" customWidth="1"/>
    <col min="46" max="46" width="15.7109375" style="58" customWidth="1"/>
    <col min="47" max="47" width="15.7109375" style="53" customWidth="1"/>
    <col min="48" max="48" width="15.7109375" style="58" customWidth="1"/>
    <col min="49" max="49" width="20.140625" style="58" customWidth="1"/>
    <col min="50" max="52" width="0" style="29" hidden="1" customWidth="1"/>
    <col min="53" max="53" width="25" style="29" hidden="1" customWidth="1"/>
    <col min="54" max="16384" width="9.140625" style="29"/>
  </cols>
  <sheetData>
    <row r="1" spans="1:21" s="29" customFormat="1" ht="18.75" x14ac:dyDescent="0.25">
      <c r="C1" s="58"/>
      <c r="D1" s="58"/>
      <c r="E1" s="53"/>
      <c r="F1" s="53"/>
      <c r="G1" s="58"/>
      <c r="H1" s="58"/>
      <c r="I1" s="53"/>
      <c r="J1" s="58"/>
      <c r="K1" s="53"/>
      <c r="L1" s="58"/>
      <c r="M1" s="53"/>
      <c r="N1" s="58"/>
      <c r="O1" s="53"/>
      <c r="P1" s="58"/>
      <c r="Q1" s="53"/>
      <c r="R1" s="58"/>
      <c r="S1" s="53"/>
      <c r="T1" s="58"/>
      <c r="U1" s="59" t="s">
        <v>0</v>
      </c>
    </row>
    <row r="2" spans="1:21" s="29" customFormat="1" ht="18.75" x14ac:dyDescent="0.3">
      <c r="C2" s="58"/>
      <c r="D2" s="58"/>
      <c r="E2" s="53"/>
      <c r="F2" s="53"/>
      <c r="G2" s="58"/>
      <c r="H2" s="58"/>
      <c r="I2" s="53"/>
      <c r="J2" s="58"/>
      <c r="K2" s="53"/>
      <c r="L2" s="58"/>
      <c r="M2" s="53"/>
      <c r="N2" s="58"/>
      <c r="O2" s="53"/>
      <c r="P2" s="58"/>
      <c r="Q2" s="53"/>
      <c r="R2" s="58"/>
      <c r="S2" s="53"/>
      <c r="T2" s="58"/>
      <c r="U2" s="60" t="s">
        <v>1</v>
      </c>
    </row>
    <row r="3" spans="1:21" s="29" customFormat="1" ht="18.75" x14ac:dyDescent="0.3">
      <c r="C3" s="58"/>
      <c r="D3" s="58"/>
      <c r="E3" s="53"/>
      <c r="F3" s="53"/>
      <c r="G3" s="58"/>
      <c r="H3" s="58"/>
      <c r="I3" s="53"/>
      <c r="J3" s="58"/>
      <c r="K3" s="53"/>
      <c r="L3" s="58"/>
      <c r="M3" s="53"/>
      <c r="N3" s="58"/>
      <c r="O3" s="53"/>
      <c r="P3" s="58"/>
      <c r="Q3" s="53"/>
      <c r="R3" s="58"/>
      <c r="S3" s="53"/>
      <c r="T3" s="58"/>
      <c r="U3" s="60" t="s">
        <v>2</v>
      </c>
    </row>
    <row r="4" spans="1:21" s="29" customFormat="1" ht="18.75" customHeight="1" x14ac:dyDescent="0.25">
      <c r="A4" s="232" t="s">
        <v>585</v>
      </c>
      <c r="B4" s="232"/>
      <c r="C4" s="232"/>
      <c r="D4" s="232"/>
      <c r="E4" s="232"/>
      <c r="F4" s="232"/>
      <c r="G4" s="232"/>
      <c r="H4" s="232"/>
      <c r="I4" s="232"/>
      <c r="J4" s="232"/>
      <c r="K4" s="232"/>
      <c r="L4" s="232"/>
      <c r="M4" s="232"/>
      <c r="N4" s="232"/>
      <c r="O4" s="232"/>
      <c r="P4" s="232"/>
      <c r="Q4" s="232"/>
      <c r="R4" s="232"/>
      <c r="S4" s="232"/>
      <c r="T4" s="232"/>
      <c r="U4" s="232"/>
    </row>
    <row r="5" spans="1:21" s="29" customFormat="1" ht="18.75" x14ac:dyDescent="0.3">
      <c r="C5" s="58"/>
      <c r="D5" s="58"/>
      <c r="E5" s="53"/>
      <c r="F5" s="53"/>
      <c r="G5" s="58"/>
      <c r="H5" s="58"/>
      <c r="I5" s="53"/>
      <c r="J5" s="58"/>
      <c r="K5" s="53"/>
      <c r="L5" s="58"/>
      <c r="M5" s="53"/>
      <c r="N5" s="58"/>
      <c r="O5" s="53"/>
      <c r="P5" s="58"/>
      <c r="Q5" s="53"/>
      <c r="R5" s="58"/>
      <c r="S5" s="53"/>
      <c r="T5" s="58"/>
      <c r="U5" s="60"/>
    </row>
    <row r="6" spans="1:21" s="29" customFormat="1" ht="18.75" x14ac:dyDescent="0.25">
      <c r="A6" s="233" t="s">
        <v>413</v>
      </c>
      <c r="B6" s="233"/>
      <c r="C6" s="233"/>
      <c r="D6" s="233"/>
      <c r="E6" s="233"/>
      <c r="F6" s="233"/>
      <c r="G6" s="233"/>
      <c r="H6" s="233"/>
      <c r="I6" s="233"/>
      <c r="J6" s="233"/>
      <c r="K6" s="233"/>
      <c r="L6" s="233"/>
      <c r="M6" s="233"/>
      <c r="N6" s="233"/>
      <c r="O6" s="233"/>
      <c r="P6" s="233"/>
      <c r="Q6" s="233"/>
      <c r="R6" s="233"/>
      <c r="S6" s="233"/>
      <c r="T6" s="233"/>
      <c r="U6" s="233"/>
    </row>
    <row r="7" spans="1:21" s="29" customFormat="1" ht="18.75" x14ac:dyDescent="0.25">
      <c r="A7" s="54"/>
      <c r="B7" s="54"/>
      <c r="C7" s="61"/>
      <c r="D7" s="61"/>
      <c r="E7" s="55"/>
      <c r="F7" s="55"/>
      <c r="G7" s="61"/>
      <c r="H7" s="61"/>
      <c r="I7" s="55"/>
      <c r="J7" s="62"/>
      <c r="K7" s="63"/>
      <c r="L7" s="62"/>
      <c r="M7" s="63"/>
      <c r="N7" s="62"/>
      <c r="O7" s="63"/>
      <c r="P7" s="62"/>
      <c r="Q7" s="63"/>
      <c r="R7" s="62"/>
      <c r="S7" s="63"/>
      <c r="T7" s="62"/>
      <c r="U7" s="63"/>
    </row>
    <row r="8" spans="1:21" s="29" customFormat="1" ht="18.75" x14ac:dyDescent="0.25">
      <c r="A8" s="234" t="s">
        <v>674</v>
      </c>
      <c r="B8" s="234"/>
      <c r="C8" s="234"/>
      <c r="D8" s="234"/>
      <c r="E8" s="234"/>
      <c r="F8" s="234"/>
      <c r="G8" s="234"/>
      <c r="H8" s="234"/>
      <c r="I8" s="234"/>
      <c r="J8" s="234"/>
      <c r="K8" s="234"/>
      <c r="L8" s="234"/>
      <c r="M8" s="234"/>
      <c r="N8" s="234"/>
      <c r="O8" s="234"/>
      <c r="P8" s="234"/>
      <c r="Q8" s="234"/>
      <c r="R8" s="234"/>
      <c r="S8" s="234"/>
      <c r="T8" s="234"/>
      <c r="U8" s="234"/>
    </row>
    <row r="9" spans="1:21" s="29" customFormat="1" ht="18.75" customHeight="1" x14ac:dyDescent="0.25">
      <c r="A9" s="227" t="s">
        <v>414</v>
      </c>
      <c r="B9" s="227"/>
      <c r="C9" s="227"/>
      <c r="D9" s="227"/>
      <c r="E9" s="227"/>
      <c r="F9" s="227"/>
      <c r="G9" s="227"/>
      <c r="H9" s="227"/>
      <c r="I9" s="227"/>
      <c r="J9" s="227"/>
      <c r="K9" s="227"/>
      <c r="L9" s="227"/>
      <c r="M9" s="227"/>
      <c r="N9" s="227"/>
      <c r="O9" s="227"/>
      <c r="P9" s="227"/>
      <c r="Q9" s="227"/>
      <c r="R9" s="227"/>
      <c r="S9" s="227"/>
      <c r="T9" s="227"/>
      <c r="U9" s="227"/>
    </row>
    <row r="10" spans="1:21" s="29" customFormat="1" ht="18.75" x14ac:dyDescent="0.25">
      <c r="A10" s="54"/>
      <c r="B10" s="54"/>
      <c r="C10" s="61"/>
      <c r="D10" s="61"/>
      <c r="E10" s="55"/>
      <c r="F10" s="55"/>
      <c r="G10" s="61"/>
      <c r="H10" s="61"/>
      <c r="I10" s="55"/>
      <c r="J10" s="62"/>
      <c r="K10" s="63"/>
      <c r="L10" s="62"/>
      <c r="M10" s="63"/>
      <c r="N10" s="62"/>
      <c r="O10" s="63"/>
      <c r="P10" s="62"/>
      <c r="Q10" s="63"/>
      <c r="R10" s="62"/>
      <c r="S10" s="63"/>
      <c r="T10" s="62"/>
      <c r="U10" s="63"/>
    </row>
    <row r="11" spans="1:21" s="29" customFormat="1" ht="18.75" x14ac:dyDescent="0.25">
      <c r="A11" s="57"/>
      <c r="B11" s="57"/>
      <c r="C11" s="64"/>
      <c r="D11" s="64"/>
      <c r="E11" s="65"/>
      <c r="F11" s="233" t="s">
        <v>5</v>
      </c>
      <c r="G11" s="233"/>
      <c r="H11" s="233"/>
      <c r="I11" s="233"/>
      <c r="J11" s="233"/>
      <c r="K11" s="233"/>
      <c r="L11" s="233"/>
      <c r="M11" s="233"/>
      <c r="N11" s="233"/>
      <c r="O11" s="66"/>
      <c r="P11" s="64"/>
      <c r="Q11" s="66"/>
      <c r="R11" s="64"/>
      <c r="S11" s="66"/>
      <c r="T11" s="64"/>
      <c r="U11" s="66"/>
    </row>
    <row r="12" spans="1:21" s="29" customFormat="1" x14ac:dyDescent="0.25">
      <c r="A12" s="227" t="s">
        <v>415</v>
      </c>
      <c r="B12" s="227"/>
      <c r="C12" s="227"/>
      <c r="D12" s="227"/>
      <c r="E12" s="227"/>
      <c r="F12" s="227"/>
      <c r="G12" s="227"/>
      <c r="H12" s="227"/>
      <c r="I12" s="227"/>
      <c r="J12" s="227"/>
      <c r="K12" s="227"/>
      <c r="L12" s="227"/>
      <c r="M12" s="227"/>
      <c r="N12" s="227"/>
      <c r="O12" s="227"/>
      <c r="P12" s="227"/>
      <c r="Q12" s="227"/>
      <c r="R12" s="227"/>
      <c r="S12" s="227"/>
      <c r="T12" s="227"/>
      <c r="U12" s="227"/>
    </row>
    <row r="13" spans="1:21" s="29" customFormat="1" ht="16.5" customHeight="1" x14ac:dyDescent="0.3">
      <c r="A13" s="30"/>
      <c r="B13" s="30"/>
      <c r="C13" s="67"/>
      <c r="D13" s="67"/>
      <c r="E13" s="56"/>
      <c r="F13" s="56"/>
      <c r="G13" s="67"/>
      <c r="H13" s="67"/>
      <c r="I13" s="56"/>
      <c r="J13" s="68"/>
      <c r="K13" s="60"/>
      <c r="L13" s="68"/>
      <c r="M13" s="60"/>
      <c r="N13" s="68"/>
      <c r="O13" s="60"/>
      <c r="P13" s="68"/>
      <c r="Q13" s="60"/>
      <c r="R13" s="68"/>
      <c r="S13" s="60"/>
      <c r="T13" s="68"/>
      <c r="U13" s="60"/>
    </row>
    <row r="14" spans="1:21" s="29" customFormat="1" ht="57" customHeight="1" x14ac:dyDescent="0.25">
      <c r="A14" s="226" t="s">
        <v>480</v>
      </c>
      <c r="B14" s="226"/>
      <c r="C14" s="226"/>
      <c r="D14" s="226"/>
      <c r="E14" s="226"/>
      <c r="F14" s="226"/>
      <c r="G14" s="226"/>
      <c r="H14" s="226"/>
      <c r="I14" s="226"/>
      <c r="J14" s="226"/>
      <c r="K14" s="226"/>
      <c r="L14" s="226"/>
      <c r="M14" s="226"/>
      <c r="N14" s="226"/>
      <c r="O14" s="226"/>
      <c r="P14" s="226"/>
      <c r="Q14" s="226"/>
      <c r="R14" s="226"/>
      <c r="S14" s="226"/>
      <c r="T14" s="226"/>
      <c r="U14" s="226"/>
    </row>
    <row r="15" spans="1:21" s="29" customFormat="1" ht="15.75" customHeight="1" x14ac:dyDescent="0.25">
      <c r="A15" s="227" t="s">
        <v>416</v>
      </c>
      <c r="B15" s="227"/>
      <c r="C15" s="227"/>
      <c r="D15" s="227"/>
      <c r="E15" s="227"/>
      <c r="F15" s="227"/>
      <c r="G15" s="227"/>
      <c r="H15" s="227"/>
      <c r="I15" s="227"/>
      <c r="J15" s="227"/>
      <c r="K15" s="227"/>
      <c r="L15" s="227"/>
      <c r="M15" s="227"/>
      <c r="N15" s="227"/>
      <c r="O15" s="227"/>
      <c r="P15" s="227"/>
      <c r="Q15" s="227"/>
      <c r="R15" s="227"/>
      <c r="S15" s="227"/>
      <c r="T15" s="227"/>
      <c r="U15" s="227"/>
    </row>
    <row r="16" spans="1:21" s="29" customFormat="1" x14ac:dyDescent="0.25">
      <c r="A16" s="228"/>
      <c r="B16" s="228"/>
      <c r="C16" s="228"/>
      <c r="D16" s="228"/>
      <c r="E16" s="228"/>
      <c r="F16" s="228"/>
      <c r="G16" s="228"/>
      <c r="H16" s="228"/>
      <c r="I16" s="228"/>
      <c r="J16" s="228"/>
      <c r="K16" s="228"/>
      <c r="L16" s="228"/>
      <c r="M16" s="228"/>
      <c r="N16" s="228"/>
      <c r="O16" s="228"/>
      <c r="P16" s="228"/>
      <c r="Q16" s="228"/>
      <c r="R16" s="228"/>
      <c r="S16" s="228"/>
      <c r="T16" s="228"/>
      <c r="U16" s="228"/>
    </row>
    <row r="18" spans="1:52" x14ac:dyDescent="0.25">
      <c r="A18" s="229" t="s">
        <v>270</v>
      </c>
      <c r="B18" s="229"/>
      <c r="C18" s="229"/>
      <c r="D18" s="229"/>
      <c r="E18" s="229"/>
      <c r="F18" s="229"/>
      <c r="G18" s="229"/>
      <c r="H18" s="229"/>
      <c r="I18" s="229"/>
      <c r="J18" s="229"/>
      <c r="K18" s="229"/>
      <c r="L18" s="229"/>
      <c r="M18" s="229"/>
      <c r="N18" s="229"/>
      <c r="O18" s="229"/>
      <c r="P18" s="229"/>
      <c r="Q18" s="229"/>
      <c r="R18" s="229"/>
      <c r="S18" s="229"/>
      <c r="T18" s="229"/>
      <c r="U18" s="229"/>
    </row>
    <row r="20" spans="1:52" ht="33" customHeight="1" x14ac:dyDescent="0.25">
      <c r="A20" s="223" t="s">
        <v>271</v>
      </c>
      <c r="B20" s="223" t="s">
        <v>272</v>
      </c>
      <c r="C20" s="223" t="s">
        <v>273</v>
      </c>
      <c r="D20" s="223"/>
      <c r="E20" s="223" t="s">
        <v>274</v>
      </c>
      <c r="F20" s="223"/>
      <c r="G20" s="223" t="s">
        <v>592</v>
      </c>
      <c r="H20" s="222" t="s">
        <v>433</v>
      </c>
      <c r="I20" s="222"/>
      <c r="J20" s="222"/>
      <c r="K20" s="222"/>
      <c r="L20" s="222" t="s">
        <v>434</v>
      </c>
      <c r="M20" s="222"/>
      <c r="N20" s="222"/>
      <c r="O20" s="222"/>
      <c r="P20" s="222" t="s">
        <v>435</v>
      </c>
      <c r="Q20" s="222"/>
      <c r="R20" s="222"/>
      <c r="S20" s="222"/>
      <c r="T20" s="222" t="s">
        <v>436</v>
      </c>
      <c r="U20" s="222"/>
      <c r="V20" s="222"/>
      <c r="W20" s="222"/>
      <c r="X20" s="222" t="s">
        <v>482</v>
      </c>
      <c r="Y20" s="222"/>
      <c r="Z20" s="222"/>
      <c r="AA20" s="222"/>
      <c r="AB20" s="222" t="s">
        <v>437</v>
      </c>
      <c r="AC20" s="222"/>
      <c r="AD20" s="222"/>
      <c r="AE20" s="222"/>
      <c r="AF20" s="222" t="s">
        <v>438</v>
      </c>
      <c r="AG20" s="222"/>
      <c r="AH20" s="222"/>
      <c r="AI20" s="222"/>
      <c r="AJ20" s="222" t="s">
        <v>439</v>
      </c>
      <c r="AK20" s="222"/>
      <c r="AL20" s="222"/>
      <c r="AM20" s="222"/>
      <c r="AN20" s="222" t="s">
        <v>440</v>
      </c>
      <c r="AO20" s="222"/>
      <c r="AP20" s="222"/>
      <c r="AQ20" s="222"/>
      <c r="AR20" s="222" t="s">
        <v>483</v>
      </c>
      <c r="AS20" s="222"/>
      <c r="AT20" s="222"/>
      <c r="AU20" s="222"/>
      <c r="AV20" s="223" t="s">
        <v>275</v>
      </c>
      <c r="AW20" s="223"/>
      <c r="AX20" s="69"/>
      <c r="AY20" s="69"/>
      <c r="AZ20" s="70"/>
    </row>
    <row r="21" spans="1:52" ht="19.5" customHeight="1" x14ac:dyDescent="0.25">
      <c r="A21" s="230"/>
      <c r="B21" s="230"/>
      <c r="C21" s="224"/>
      <c r="D21" s="225"/>
      <c r="E21" s="224"/>
      <c r="F21" s="225"/>
      <c r="G21" s="230"/>
      <c r="H21" s="222" t="s">
        <v>207</v>
      </c>
      <c r="I21" s="222"/>
      <c r="J21" s="222" t="s">
        <v>375</v>
      </c>
      <c r="K21" s="222"/>
      <c r="L21" s="222" t="s">
        <v>207</v>
      </c>
      <c r="M21" s="222"/>
      <c r="N21" s="222" t="s">
        <v>375</v>
      </c>
      <c r="O21" s="222"/>
      <c r="P21" s="222" t="s">
        <v>207</v>
      </c>
      <c r="Q21" s="222"/>
      <c r="R21" s="222" t="s">
        <v>375</v>
      </c>
      <c r="S21" s="222"/>
      <c r="T21" s="222" t="s">
        <v>207</v>
      </c>
      <c r="U21" s="222"/>
      <c r="V21" s="222" t="s">
        <v>375</v>
      </c>
      <c r="W21" s="222"/>
      <c r="X21" s="222" t="s">
        <v>207</v>
      </c>
      <c r="Y21" s="222"/>
      <c r="Z21" s="222" t="s">
        <v>375</v>
      </c>
      <c r="AA21" s="222"/>
      <c r="AB21" s="222" t="s">
        <v>207</v>
      </c>
      <c r="AC21" s="222"/>
      <c r="AD21" s="222" t="s">
        <v>208</v>
      </c>
      <c r="AE21" s="222"/>
      <c r="AF21" s="222" t="s">
        <v>207</v>
      </c>
      <c r="AG21" s="222"/>
      <c r="AH21" s="222" t="s">
        <v>208</v>
      </c>
      <c r="AI21" s="222"/>
      <c r="AJ21" s="222" t="s">
        <v>207</v>
      </c>
      <c r="AK21" s="222"/>
      <c r="AL21" s="222" t="s">
        <v>208</v>
      </c>
      <c r="AM21" s="222"/>
      <c r="AN21" s="222" t="s">
        <v>207</v>
      </c>
      <c r="AO21" s="222"/>
      <c r="AP21" s="222" t="s">
        <v>208</v>
      </c>
      <c r="AQ21" s="222"/>
      <c r="AR21" s="222" t="s">
        <v>207</v>
      </c>
      <c r="AS21" s="222"/>
      <c r="AT21" s="222" t="s">
        <v>208</v>
      </c>
      <c r="AU21" s="222"/>
      <c r="AV21" s="224"/>
      <c r="AW21" s="225"/>
      <c r="AX21" s="71"/>
      <c r="AY21" s="71"/>
    </row>
    <row r="22" spans="1:52" ht="89.25" customHeight="1" x14ac:dyDescent="0.25">
      <c r="A22" s="231"/>
      <c r="B22" s="231"/>
      <c r="C22" s="178" t="s">
        <v>207</v>
      </c>
      <c r="D22" s="178" t="s">
        <v>276</v>
      </c>
      <c r="E22" s="178" t="s">
        <v>593</v>
      </c>
      <c r="F22" s="178" t="s">
        <v>594</v>
      </c>
      <c r="G22" s="231"/>
      <c r="H22" s="178" t="s">
        <v>277</v>
      </c>
      <c r="I22" s="178" t="s">
        <v>278</v>
      </c>
      <c r="J22" s="178" t="s">
        <v>277</v>
      </c>
      <c r="K22" s="178" t="s">
        <v>278</v>
      </c>
      <c r="L22" s="178" t="s">
        <v>277</v>
      </c>
      <c r="M22" s="178" t="s">
        <v>278</v>
      </c>
      <c r="N22" s="178" t="s">
        <v>277</v>
      </c>
      <c r="O22" s="178" t="s">
        <v>278</v>
      </c>
      <c r="P22" s="178" t="s">
        <v>277</v>
      </c>
      <c r="Q22" s="178" t="s">
        <v>278</v>
      </c>
      <c r="R22" s="178" t="s">
        <v>277</v>
      </c>
      <c r="S22" s="178" t="s">
        <v>278</v>
      </c>
      <c r="T22" s="178" t="s">
        <v>277</v>
      </c>
      <c r="U22" s="178" t="s">
        <v>278</v>
      </c>
      <c r="V22" s="178" t="s">
        <v>277</v>
      </c>
      <c r="W22" s="178" t="s">
        <v>278</v>
      </c>
      <c r="X22" s="178" t="s">
        <v>277</v>
      </c>
      <c r="Y22" s="178" t="s">
        <v>278</v>
      </c>
      <c r="Z22" s="178" t="s">
        <v>277</v>
      </c>
      <c r="AA22" s="178" t="s">
        <v>278</v>
      </c>
      <c r="AB22" s="178" t="s">
        <v>277</v>
      </c>
      <c r="AC22" s="178" t="s">
        <v>278</v>
      </c>
      <c r="AD22" s="178" t="s">
        <v>277</v>
      </c>
      <c r="AE22" s="178" t="s">
        <v>278</v>
      </c>
      <c r="AF22" s="178" t="s">
        <v>277</v>
      </c>
      <c r="AG22" s="178" t="s">
        <v>278</v>
      </c>
      <c r="AH22" s="178" t="s">
        <v>277</v>
      </c>
      <c r="AI22" s="178" t="s">
        <v>278</v>
      </c>
      <c r="AJ22" s="178" t="s">
        <v>277</v>
      </c>
      <c r="AK22" s="178" t="s">
        <v>278</v>
      </c>
      <c r="AL22" s="178" t="s">
        <v>277</v>
      </c>
      <c r="AM22" s="178" t="s">
        <v>278</v>
      </c>
      <c r="AN22" s="178" t="s">
        <v>277</v>
      </c>
      <c r="AO22" s="178" t="s">
        <v>278</v>
      </c>
      <c r="AP22" s="178" t="s">
        <v>277</v>
      </c>
      <c r="AQ22" s="178" t="s">
        <v>278</v>
      </c>
      <c r="AR22" s="178" t="s">
        <v>277</v>
      </c>
      <c r="AS22" s="178" t="s">
        <v>278</v>
      </c>
      <c r="AT22" s="178" t="s">
        <v>277</v>
      </c>
      <c r="AU22" s="178" t="s">
        <v>278</v>
      </c>
      <c r="AV22" s="178" t="s">
        <v>207</v>
      </c>
      <c r="AW22" s="178" t="s">
        <v>208</v>
      </c>
      <c r="AX22" s="71"/>
      <c r="AY22" s="71"/>
    </row>
    <row r="23" spans="1:52" ht="19.5" customHeight="1" x14ac:dyDescent="0.25">
      <c r="A23" s="179" t="s">
        <v>595</v>
      </c>
      <c r="B23" s="179" t="s">
        <v>596</v>
      </c>
      <c r="C23" s="179" t="s">
        <v>597</v>
      </c>
      <c r="D23" s="179" t="s">
        <v>598</v>
      </c>
      <c r="E23" s="179" t="s">
        <v>599</v>
      </c>
      <c r="F23" s="179" t="s">
        <v>600</v>
      </c>
      <c r="G23" s="179" t="s">
        <v>601</v>
      </c>
      <c r="H23" s="179" t="s">
        <v>602</v>
      </c>
      <c r="I23" s="179" t="s">
        <v>603</v>
      </c>
      <c r="J23" s="179" t="s">
        <v>604</v>
      </c>
      <c r="K23" s="179" t="s">
        <v>605</v>
      </c>
      <c r="L23" s="179" t="s">
        <v>606</v>
      </c>
      <c r="M23" s="179" t="s">
        <v>607</v>
      </c>
      <c r="N23" s="179" t="s">
        <v>608</v>
      </c>
      <c r="O23" s="179" t="s">
        <v>609</v>
      </c>
      <c r="P23" s="179" t="s">
        <v>610</v>
      </c>
      <c r="Q23" s="179" t="s">
        <v>611</v>
      </c>
      <c r="R23" s="179" t="s">
        <v>612</v>
      </c>
      <c r="S23" s="179" t="s">
        <v>613</v>
      </c>
      <c r="T23" s="179" t="s">
        <v>614</v>
      </c>
      <c r="U23" s="179" t="s">
        <v>615</v>
      </c>
      <c r="V23" s="179" t="s">
        <v>616</v>
      </c>
      <c r="W23" s="179" t="s">
        <v>617</v>
      </c>
      <c r="X23" s="179" t="s">
        <v>618</v>
      </c>
      <c r="Y23" s="179" t="s">
        <v>619</v>
      </c>
      <c r="Z23" s="179" t="s">
        <v>620</v>
      </c>
      <c r="AA23" s="179" t="s">
        <v>621</v>
      </c>
      <c r="AB23" s="179" t="s">
        <v>622</v>
      </c>
      <c r="AC23" s="179" t="s">
        <v>623</v>
      </c>
      <c r="AD23" s="179" t="s">
        <v>624</v>
      </c>
      <c r="AE23" s="179" t="s">
        <v>625</v>
      </c>
      <c r="AF23" s="179" t="s">
        <v>626</v>
      </c>
      <c r="AG23" s="179" t="s">
        <v>627</v>
      </c>
      <c r="AH23" s="179" t="s">
        <v>628</v>
      </c>
      <c r="AI23" s="179" t="s">
        <v>629</v>
      </c>
      <c r="AJ23" s="179" t="s">
        <v>630</v>
      </c>
      <c r="AK23" s="179" t="s">
        <v>631</v>
      </c>
      <c r="AL23" s="179" t="s">
        <v>632</v>
      </c>
      <c r="AM23" s="179" t="s">
        <v>633</v>
      </c>
      <c r="AN23" s="179" t="s">
        <v>634</v>
      </c>
      <c r="AO23" s="179" t="s">
        <v>635</v>
      </c>
      <c r="AP23" s="179" t="s">
        <v>636</v>
      </c>
      <c r="AQ23" s="179" t="s">
        <v>637</v>
      </c>
      <c r="AR23" s="179" t="s">
        <v>638</v>
      </c>
      <c r="AS23" s="179" t="s">
        <v>639</v>
      </c>
      <c r="AT23" s="179" t="s">
        <v>640</v>
      </c>
      <c r="AU23" s="179" t="s">
        <v>641</v>
      </c>
      <c r="AV23" s="179" t="s">
        <v>642</v>
      </c>
      <c r="AW23" s="179" t="s">
        <v>643</v>
      </c>
      <c r="AX23" s="71"/>
      <c r="AY23" s="71"/>
    </row>
    <row r="24" spans="1:52" ht="47.25" customHeight="1" x14ac:dyDescent="0.25">
      <c r="A24" s="180" t="s">
        <v>595</v>
      </c>
      <c r="B24" s="180" t="s">
        <v>279</v>
      </c>
      <c r="C24" s="181" t="s">
        <v>644</v>
      </c>
      <c r="D24" s="181" t="s">
        <v>644</v>
      </c>
      <c r="E24" s="181" t="s">
        <v>644</v>
      </c>
      <c r="F24" s="181" t="s">
        <v>645</v>
      </c>
      <c r="G24" s="181" t="s">
        <v>646</v>
      </c>
      <c r="H24" s="181" t="s">
        <v>646</v>
      </c>
      <c r="I24" s="181" t="s">
        <v>31</v>
      </c>
      <c r="J24" s="181" t="s">
        <v>646</v>
      </c>
      <c r="K24" s="181" t="s">
        <v>31</v>
      </c>
      <c r="L24" s="181" t="s">
        <v>647</v>
      </c>
      <c r="M24" s="181" t="s">
        <v>598</v>
      </c>
      <c r="N24" s="181" t="s">
        <v>648</v>
      </c>
      <c r="O24" s="181" t="s">
        <v>598</v>
      </c>
      <c r="P24" s="181" t="s">
        <v>649</v>
      </c>
      <c r="Q24" s="181" t="s">
        <v>598</v>
      </c>
      <c r="R24" s="181" t="s">
        <v>650</v>
      </c>
      <c r="S24" s="181" t="s">
        <v>598</v>
      </c>
      <c r="T24" s="181" t="s">
        <v>651</v>
      </c>
      <c r="U24" s="181" t="s">
        <v>598</v>
      </c>
      <c r="V24" s="181" t="s">
        <v>646</v>
      </c>
      <c r="W24" s="181" t="s">
        <v>31</v>
      </c>
      <c r="X24" s="181" t="s">
        <v>646</v>
      </c>
      <c r="Y24" s="181" t="s">
        <v>31</v>
      </c>
      <c r="Z24" s="181" t="s">
        <v>646</v>
      </c>
      <c r="AA24" s="181" t="s">
        <v>31</v>
      </c>
      <c r="AB24" s="181" t="s">
        <v>646</v>
      </c>
      <c r="AC24" s="181" t="s">
        <v>31</v>
      </c>
      <c r="AD24" s="181" t="s">
        <v>646</v>
      </c>
      <c r="AE24" s="181" t="s">
        <v>31</v>
      </c>
      <c r="AF24" s="181" t="s">
        <v>645</v>
      </c>
      <c r="AG24" s="181" t="s">
        <v>598</v>
      </c>
      <c r="AH24" s="181" t="s">
        <v>645</v>
      </c>
      <c r="AI24" s="181" t="s">
        <v>598</v>
      </c>
      <c r="AJ24" s="181" t="s">
        <v>646</v>
      </c>
      <c r="AK24" s="181" t="s">
        <v>31</v>
      </c>
      <c r="AL24" s="181" t="s">
        <v>646</v>
      </c>
      <c r="AM24" s="181" t="s">
        <v>31</v>
      </c>
      <c r="AN24" s="181" t="s">
        <v>646</v>
      </c>
      <c r="AO24" s="181" t="s">
        <v>31</v>
      </c>
      <c r="AP24" s="181" t="s">
        <v>646</v>
      </c>
      <c r="AQ24" s="181" t="s">
        <v>31</v>
      </c>
      <c r="AR24" s="181" t="s">
        <v>646</v>
      </c>
      <c r="AS24" s="181" t="s">
        <v>31</v>
      </c>
      <c r="AT24" s="181" t="s">
        <v>646</v>
      </c>
      <c r="AU24" s="181" t="s">
        <v>31</v>
      </c>
      <c r="AV24" s="181" t="s">
        <v>644</v>
      </c>
      <c r="AW24" s="181" t="s">
        <v>644</v>
      </c>
      <c r="AX24" s="71"/>
      <c r="AY24" s="71"/>
    </row>
    <row r="25" spans="1:52" ht="24" customHeight="1" x14ac:dyDescent="0.25">
      <c r="A25" s="182" t="s">
        <v>280</v>
      </c>
      <c r="B25" s="182" t="s">
        <v>281</v>
      </c>
      <c r="C25" s="178" t="s">
        <v>646</v>
      </c>
      <c r="D25" s="178" t="s">
        <v>646</v>
      </c>
      <c r="E25" s="178" t="s">
        <v>646</v>
      </c>
      <c r="F25" s="178" t="s">
        <v>646</v>
      </c>
      <c r="G25" s="178" t="s">
        <v>646</v>
      </c>
      <c r="H25" s="178" t="s">
        <v>646</v>
      </c>
      <c r="I25" s="178" t="s">
        <v>31</v>
      </c>
      <c r="J25" s="178" t="s">
        <v>646</v>
      </c>
      <c r="K25" s="178" t="s">
        <v>31</v>
      </c>
      <c r="L25" s="178" t="s">
        <v>646</v>
      </c>
      <c r="M25" s="178" t="s">
        <v>31</v>
      </c>
      <c r="N25" s="178" t="s">
        <v>646</v>
      </c>
      <c r="O25" s="178" t="s">
        <v>31</v>
      </c>
      <c r="P25" s="178" t="s">
        <v>646</v>
      </c>
      <c r="Q25" s="178" t="s">
        <v>31</v>
      </c>
      <c r="R25" s="178" t="s">
        <v>646</v>
      </c>
      <c r="S25" s="178" t="s">
        <v>31</v>
      </c>
      <c r="T25" s="178" t="s">
        <v>646</v>
      </c>
      <c r="U25" s="178" t="s">
        <v>31</v>
      </c>
      <c r="V25" s="178" t="s">
        <v>646</v>
      </c>
      <c r="W25" s="178" t="s">
        <v>31</v>
      </c>
      <c r="X25" s="178" t="s">
        <v>646</v>
      </c>
      <c r="Y25" s="178" t="s">
        <v>31</v>
      </c>
      <c r="Z25" s="178" t="s">
        <v>646</v>
      </c>
      <c r="AA25" s="178" t="s">
        <v>31</v>
      </c>
      <c r="AB25" s="178" t="s">
        <v>646</v>
      </c>
      <c r="AC25" s="178" t="s">
        <v>31</v>
      </c>
      <c r="AD25" s="178" t="s">
        <v>646</v>
      </c>
      <c r="AE25" s="178" t="s">
        <v>31</v>
      </c>
      <c r="AF25" s="178" t="s">
        <v>646</v>
      </c>
      <c r="AG25" s="178" t="s">
        <v>31</v>
      </c>
      <c r="AH25" s="178" t="s">
        <v>646</v>
      </c>
      <c r="AI25" s="178" t="s">
        <v>31</v>
      </c>
      <c r="AJ25" s="178" t="s">
        <v>646</v>
      </c>
      <c r="AK25" s="178" t="s">
        <v>31</v>
      </c>
      <c r="AL25" s="178" t="s">
        <v>646</v>
      </c>
      <c r="AM25" s="178" t="s">
        <v>31</v>
      </c>
      <c r="AN25" s="178" t="s">
        <v>646</v>
      </c>
      <c r="AO25" s="178" t="s">
        <v>31</v>
      </c>
      <c r="AP25" s="178" t="s">
        <v>646</v>
      </c>
      <c r="AQ25" s="178" t="s">
        <v>31</v>
      </c>
      <c r="AR25" s="178" t="s">
        <v>646</v>
      </c>
      <c r="AS25" s="178" t="s">
        <v>31</v>
      </c>
      <c r="AT25" s="178" t="s">
        <v>646</v>
      </c>
      <c r="AU25" s="178" t="s">
        <v>31</v>
      </c>
      <c r="AV25" s="178" t="s">
        <v>646</v>
      </c>
      <c r="AW25" s="178" t="s">
        <v>646</v>
      </c>
      <c r="AX25" s="71"/>
      <c r="AY25" s="71"/>
    </row>
    <row r="26" spans="1:52" x14ac:dyDescent="0.25">
      <c r="A26" s="182" t="s">
        <v>282</v>
      </c>
      <c r="B26" s="182" t="s">
        <v>283</v>
      </c>
      <c r="C26" s="178" t="s">
        <v>646</v>
      </c>
      <c r="D26" s="178" t="s">
        <v>646</v>
      </c>
      <c r="E26" s="178" t="s">
        <v>646</v>
      </c>
      <c r="F26" s="178" t="s">
        <v>646</v>
      </c>
      <c r="G26" s="178" t="s">
        <v>646</v>
      </c>
      <c r="H26" s="178" t="s">
        <v>646</v>
      </c>
      <c r="I26" s="178" t="s">
        <v>31</v>
      </c>
      <c r="J26" s="178" t="s">
        <v>646</v>
      </c>
      <c r="K26" s="178" t="s">
        <v>31</v>
      </c>
      <c r="L26" s="178" t="s">
        <v>646</v>
      </c>
      <c r="M26" s="178" t="s">
        <v>31</v>
      </c>
      <c r="N26" s="178" t="s">
        <v>646</v>
      </c>
      <c r="O26" s="178" t="s">
        <v>31</v>
      </c>
      <c r="P26" s="178" t="s">
        <v>646</v>
      </c>
      <c r="Q26" s="178" t="s">
        <v>31</v>
      </c>
      <c r="R26" s="178" t="s">
        <v>646</v>
      </c>
      <c r="S26" s="178" t="s">
        <v>31</v>
      </c>
      <c r="T26" s="178" t="s">
        <v>646</v>
      </c>
      <c r="U26" s="178" t="s">
        <v>31</v>
      </c>
      <c r="V26" s="178" t="s">
        <v>646</v>
      </c>
      <c r="W26" s="178" t="s">
        <v>31</v>
      </c>
      <c r="X26" s="178" t="s">
        <v>646</v>
      </c>
      <c r="Y26" s="178" t="s">
        <v>31</v>
      </c>
      <c r="Z26" s="178" t="s">
        <v>646</v>
      </c>
      <c r="AA26" s="178" t="s">
        <v>31</v>
      </c>
      <c r="AB26" s="178" t="s">
        <v>646</v>
      </c>
      <c r="AC26" s="178" t="s">
        <v>31</v>
      </c>
      <c r="AD26" s="178" t="s">
        <v>646</v>
      </c>
      <c r="AE26" s="178" t="s">
        <v>31</v>
      </c>
      <c r="AF26" s="178" t="s">
        <v>646</v>
      </c>
      <c r="AG26" s="178" t="s">
        <v>31</v>
      </c>
      <c r="AH26" s="178" t="s">
        <v>646</v>
      </c>
      <c r="AI26" s="178" t="s">
        <v>31</v>
      </c>
      <c r="AJ26" s="178" t="s">
        <v>646</v>
      </c>
      <c r="AK26" s="178" t="s">
        <v>31</v>
      </c>
      <c r="AL26" s="178" t="s">
        <v>646</v>
      </c>
      <c r="AM26" s="178" t="s">
        <v>31</v>
      </c>
      <c r="AN26" s="178" t="s">
        <v>646</v>
      </c>
      <c r="AO26" s="178" t="s">
        <v>31</v>
      </c>
      <c r="AP26" s="178" t="s">
        <v>646</v>
      </c>
      <c r="AQ26" s="178" t="s">
        <v>31</v>
      </c>
      <c r="AR26" s="178" t="s">
        <v>646</v>
      </c>
      <c r="AS26" s="178" t="s">
        <v>31</v>
      </c>
      <c r="AT26" s="178" t="s">
        <v>646</v>
      </c>
      <c r="AU26" s="178" t="s">
        <v>31</v>
      </c>
      <c r="AV26" s="178" t="s">
        <v>646</v>
      </c>
      <c r="AW26" s="178" t="s">
        <v>646</v>
      </c>
      <c r="AX26" s="71"/>
      <c r="AY26" s="71"/>
    </row>
    <row r="27" spans="1:52" ht="30" x14ac:dyDescent="0.25">
      <c r="A27" s="182" t="s">
        <v>284</v>
      </c>
      <c r="B27" s="182" t="s">
        <v>285</v>
      </c>
      <c r="C27" s="178" t="s">
        <v>644</v>
      </c>
      <c r="D27" s="178" t="s">
        <v>644</v>
      </c>
      <c r="E27" s="178" t="s">
        <v>644</v>
      </c>
      <c r="F27" s="178" t="s">
        <v>645</v>
      </c>
      <c r="G27" s="178" t="s">
        <v>646</v>
      </c>
      <c r="H27" s="178" t="s">
        <v>646</v>
      </c>
      <c r="I27" s="178" t="s">
        <v>31</v>
      </c>
      <c r="J27" s="178" t="s">
        <v>646</v>
      </c>
      <c r="K27" s="178" t="s">
        <v>31</v>
      </c>
      <c r="L27" s="178" t="s">
        <v>647</v>
      </c>
      <c r="M27" s="178" t="s">
        <v>598</v>
      </c>
      <c r="N27" s="178" t="s">
        <v>648</v>
      </c>
      <c r="O27" s="178" t="s">
        <v>598</v>
      </c>
      <c r="P27" s="178" t="s">
        <v>649</v>
      </c>
      <c r="Q27" s="178" t="s">
        <v>598</v>
      </c>
      <c r="R27" s="178" t="s">
        <v>650</v>
      </c>
      <c r="S27" s="178" t="s">
        <v>598</v>
      </c>
      <c r="T27" s="178" t="s">
        <v>651</v>
      </c>
      <c r="U27" s="178" t="s">
        <v>598</v>
      </c>
      <c r="V27" s="178" t="s">
        <v>646</v>
      </c>
      <c r="W27" s="178" t="s">
        <v>31</v>
      </c>
      <c r="X27" s="178" t="s">
        <v>646</v>
      </c>
      <c r="Y27" s="178" t="s">
        <v>31</v>
      </c>
      <c r="Z27" s="178" t="s">
        <v>646</v>
      </c>
      <c r="AA27" s="178" t="s">
        <v>31</v>
      </c>
      <c r="AB27" s="178" t="s">
        <v>646</v>
      </c>
      <c r="AC27" s="178" t="s">
        <v>31</v>
      </c>
      <c r="AD27" s="178" t="s">
        <v>646</v>
      </c>
      <c r="AE27" s="178" t="s">
        <v>31</v>
      </c>
      <c r="AF27" s="178" t="s">
        <v>645</v>
      </c>
      <c r="AG27" s="178" t="s">
        <v>598</v>
      </c>
      <c r="AH27" s="178" t="s">
        <v>645</v>
      </c>
      <c r="AI27" s="178" t="s">
        <v>598</v>
      </c>
      <c r="AJ27" s="178" t="s">
        <v>646</v>
      </c>
      <c r="AK27" s="178" t="s">
        <v>31</v>
      </c>
      <c r="AL27" s="178" t="s">
        <v>646</v>
      </c>
      <c r="AM27" s="178" t="s">
        <v>31</v>
      </c>
      <c r="AN27" s="178" t="s">
        <v>646</v>
      </c>
      <c r="AO27" s="178" t="s">
        <v>31</v>
      </c>
      <c r="AP27" s="178" t="s">
        <v>646</v>
      </c>
      <c r="AQ27" s="178" t="s">
        <v>31</v>
      </c>
      <c r="AR27" s="178" t="s">
        <v>646</v>
      </c>
      <c r="AS27" s="178" t="s">
        <v>31</v>
      </c>
      <c r="AT27" s="178" t="s">
        <v>646</v>
      </c>
      <c r="AU27" s="178" t="s">
        <v>31</v>
      </c>
      <c r="AV27" s="178" t="s">
        <v>644</v>
      </c>
      <c r="AW27" s="178" t="s">
        <v>644</v>
      </c>
      <c r="AX27" s="72"/>
      <c r="AY27" s="71"/>
    </row>
    <row r="28" spans="1:52" x14ac:dyDescent="0.25">
      <c r="A28" s="182" t="s">
        <v>286</v>
      </c>
      <c r="B28" s="182" t="s">
        <v>652</v>
      </c>
      <c r="C28" s="178" t="s">
        <v>646</v>
      </c>
      <c r="D28" s="178" t="s">
        <v>646</v>
      </c>
      <c r="E28" s="178" t="s">
        <v>646</v>
      </c>
      <c r="F28" s="178" t="s">
        <v>646</v>
      </c>
      <c r="G28" s="178" t="s">
        <v>646</v>
      </c>
      <c r="H28" s="178" t="s">
        <v>646</v>
      </c>
      <c r="I28" s="178" t="s">
        <v>31</v>
      </c>
      <c r="J28" s="178" t="s">
        <v>646</v>
      </c>
      <c r="K28" s="178" t="s">
        <v>31</v>
      </c>
      <c r="L28" s="178" t="s">
        <v>646</v>
      </c>
      <c r="M28" s="178" t="s">
        <v>31</v>
      </c>
      <c r="N28" s="178" t="s">
        <v>646</v>
      </c>
      <c r="O28" s="178" t="s">
        <v>31</v>
      </c>
      <c r="P28" s="178" t="s">
        <v>646</v>
      </c>
      <c r="Q28" s="178" t="s">
        <v>31</v>
      </c>
      <c r="R28" s="178" t="s">
        <v>646</v>
      </c>
      <c r="S28" s="178" t="s">
        <v>31</v>
      </c>
      <c r="T28" s="178" t="s">
        <v>646</v>
      </c>
      <c r="U28" s="178" t="s">
        <v>31</v>
      </c>
      <c r="V28" s="178" t="s">
        <v>646</v>
      </c>
      <c r="W28" s="178" t="s">
        <v>31</v>
      </c>
      <c r="X28" s="178" t="s">
        <v>646</v>
      </c>
      <c r="Y28" s="178" t="s">
        <v>31</v>
      </c>
      <c r="Z28" s="178" t="s">
        <v>646</v>
      </c>
      <c r="AA28" s="178" t="s">
        <v>31</v>
      </c>
      <c r="AB28" s="178" t="s">
        <v>646</v>
      </c>
      <c r="AC28" s="178" t="s">
        <v>31</v>
      </c>
      <c r="AD28" s="178" t="s">
        <v>646</v>
      </c>
      <c r="AE28" s="178" t="s">
        <v>31</v>
      </c>
      <c r="AF28" s="178" t="s">
        <v>646</v>
      </c>
      <c r="AG28" s="178" t="s">
        <v>31</v>
      </c>
      <c r="AH28" s="178" t="s">
        <v>646</v>
      </c>
      <c r="AI28" s="178" t="s">
        <v>31</v>
      </c>
      <c r="AJ28" s="178" t="s">
        <v>646</v>
      </c>
      <c r="AK28" s="178" t="s">
        <v>31</v>
      </c>
      <c r="AL28" s="178" t="s">
        <v>646</v>
      </c>
      <c r="AM28" s="178" t="s">
        <v>31</v>
      </c>
      <c r="AN28" s="178" t="s">
        <v>646</v>
      </c>
      <c r="AO28" s="178" t="s">
        <v>31</v>
      </c>
      <c r="AP28" s="178" t="s">
        <v>646</v>
      </c>
      <c r="AQ28" s="178" t="s">
        <v>31</v>
      </c>
      <c r="AR28" s="178" t="s">
        <v>646</v>
      </c>
      <c r="AS28" s="178" t="s">
        <v>31</v>
      </c>
      <c r="AT28" s="178" t="s">
        <v>646</v>
      </c>
      <c r="AU28" s="178" t="s">
        <v>31</v>
      </c>
      <c r="AV28" s="178" t="s">
        <v>646</v>
      </c>
      <c r="AW28" s="178" t="s">
        <v>646</v>
      </c>
      <c r="AX28" s="71"/>
      <c r="AY28" s="71"/>
    </row>
    <row r="29" spans="1:52" x14ac:dyDescent="0.25">
      <c r="A29" s="182" t="s">
        <v>287</v>
      </c>
      <c r="B29" s="182" t="s">
        <v>288</v>
      </c>
      <c r="C29" s="178" t="s">
        <v>646</v>
      </c>
      <c r="D29" s="178" t="s">
        <v>646</v>
      </c>
      <c r="E29" s="178" t="s">
        <v>646</v>
      </c>
      <c r="F29" s="178" t="s">
        <v>646</v>
      </c>
      <c r="G29" s="178" t="s">
        <v>646</v>
      </c>
      <c r="H29" s="178" t="s">
        <v>646</v>
      </c>
      <c r="I29" s="178" t="s">
        <v>31</v>
      </c>
      <c r="J29" s="178" t="s">
        <v>646</v>
      </c>
      <c r="K29" s="178" t="s">
        <v>31</v>
      </c>
      <c r="L29" s="178" t="s">
        <v>646</v>
      </c>
      <c r="M29" s="178" t="s">
        <v>31</v>
      </c>
      <c r="N29" s="178" t="s">
        <v>646</v>
      </c>
      <c r="O29" s="178" t="s">
        <v>31</v>
      </c>
      <c r="P29" s="178" t="s">
        <v>646</v>
      </c>
      <c r="Q29" s="178" t="s">
        <v>31</v>
      </c>
      <c r="R29" s="178" t="s">
        <v>646</v>
      </c>
      <c r="S29" s="178" t="s">
        <v>31</v>
      </c>
      <c r="T29" s="178" t="s">
        <v>646</v>
      </c>
      <c r="U29" s="178" t="s">
        <v>31</v>
      </c>
      <c r="V29" s="178" t="s">
        <v>646</v>
      </c>
      <c r="W29" s="178" t="s">
        <v>31</v>
      </c>
      <c r="X29" s="178" t="s">
        <v>646</v>
      </c>
      <c r="Y29" s="178" t="s">
        <v>31</v>
      </c>
      <c r="Z29" s="178" t="s">
        <v>646</v>
      </c>
      <c r="AA29" s="178" t="s">
        <v>31</v>
      </c>
      <c r="AB29" s="178" t="s">
        <v>646</v>
      </c>
      <c r="AC29" s="178" t="s">
        <v>31</v>
      </c>
      <c r="AD29" s="178" t="s">
        <v>646</v>
      </c>
      <c r="AE29" s="178" t="s">
        <v>31</v>
      </c>
      <c r="AF29" s="178" t="s">
        <v>646</v>
      </c>
      <c r="AG29" s="178" t="s">
        <v>31</v>
      </c>
      <c r="AH29" s="178" t="s">
        <v>646</v>
      </c>
      <c r="AI29" s="178" t="s">
        <v>31</v>
      </c>
      <c r="AJ29" s="178" t="s">
        <v>646</v>
      </c>
      <c r="AK29" s="178" t="s">
        <v>31</v>
      </c>
      <c r="AL29" s="178" t="s">
        <v>646</v>
      </c>
      <c r="AM29" s="178" t="s">
        <v>31</v>
      </c>
      <c r="AN29" s="178" t="s">
        <v>646</v>
      </c>
      <c r="AO29" s="178" t="s">
        <v>31</v>
      </c>
      <c r="AP29" s="178" t="s">
        <v>646</v>
      </c>
      <c r="AQ29" s="178" t="s">
        <v>31</v>
      </c>
      <c r="AR29" s="178" t="s">
        <v>646</v>
      </c>
      <c r="AS29" s="178" t="s">
        <v>31</v>
      </c>
      <c r="AT29" s="178" t="s">
        <v>646</v>
      </c>
      <c r="AU29" s="178" t="s">
        <v>31</v>
      </c>
      <c r="AV29" s="178" t="s">
        <v>646</v>
      </c>
      <c r="AW29" s="178" t="s">
        <v>646</v>
      </c>
      <c r="AX29" s="71"/>
      <c r="AY29" s="71"/>
    </row>
    <row r="30" spans="1:52" ht="42.75" x14ac:dyDescent="0.25">
      <c r="A30" s="180" t="s">
        <v>596</v>
      </c>
      <c r="B30" s="180" t="s">
        <v>289</v>
      </c>
      <c r="C30" s="181" t="s">
        <v>653</v>
      </c>
      <c r="D30" s="181" t="s">
        <v>653</v>
      </c>
      <c r="E30" s="181" t="s">
        <v>653</v>
      </c>
      <c r="F30" s="181" t="s">
        <v>654</v>
      </c>
      <c r="G30" s="181" t="s">
        <v>646</v>
      </c>
      <c r="H30" s="181" t="s">
        <v>646</v>
      </c>
      <c r="I30" s="181" t="s">
        <v>31</v>
      </c>
      <c r="J30" s="181" t="s">
        <v>646</v>
      </c>
      <c r="K30" s="181" t="s">
        <v>31</v>
      </c>
      <c r="L30" s="181" t="s">
        <v>655</v>
      </c>
      <c r="M30" s="181" t="s">
        <v>597</v>
      </c>
      <c r="N30" s="181" t="s">
        <v>656</v>
      </c>
      <c r="O30" s="181" t="s">
        <v>598</v>
      </c>
      <c r="P30" s="181" t="s">
        <v>657</v>
      </c>
      <c r="Q30" s="181" t="s">
        <v>598</v>
      </c>
      <c r="R30" s="181" t="s">
        <v>658</v>
      </c>
      <c r="S30" s="181" t="s">
        <v>598</v>
      </c>
      <c r="T30" s="181" t="s">
        <v>654</v>
      </c>
      <c r="U30" s="181" t="s">
        <v>598</v>
      </c>
      <c r="V30" s="181" t="s">
        <v>646</v>
      </c>
      <c r="W30" s="181" t="s">
        <v>31</v>
      </c>
      <c r="X30" s="181" t="s">
        <v>646</v>
      </c>
      <c r="Y30" s="181" t="s">
        <v>31</v>
      </c>
      <c r="Z30" s="181" t="s">
        <v>646</v>
      </c>
      <c r="AA30" s="181" t="s">
        <v>31</v>
      </c>
      <c r="AB30" s="181" t="s">
        <v>646</v>
      </c>
      <c r="AC30" s="181" t="s">
        <v>31</v>
      </c>
      <c r="AD30" s="181" t="s">
        <v>646</v>
      </c>
      <c r="AE30" s="181" t="s">
        <v>31</v>
      </c>
      <c r="AF30" s="181" t="s">
        <v>654</v>
      </c>
      <c r="AG30" s="181" t="s">
        <v>598</v>
      </c>
      <c r="AH30" s="181" t="s">
        <v>654</v>
      </c>
      <c r="AI30" s="181" t="s">
        <v>598</v>
      </c>
      <c r="AJ30" s="181" t="s">
        <v>646</v>
      </c>
      <c r="AK30" s="181" t="s">
        <v>31</v>
      </c>
      <c r="AL30" s="181" t="s">
        <v>646</v>
      </c>
      <c r="AM30" s="181" t="s">
        <v>31</v>
      </c>
      <c r="AN30" s="181" t="s">
        <v>646</v>
      </c>
      <c r="AO30" s="181" t="s">
        <v>31</v>
      </c>
      <c r="AP30" s="181" t="s">
        <v>646</v>
      </c>
      <c r="AQ30" s="181" t="s">
        <v>31</v>
      </c>
      <c r="AR30" s="181" t="s">
        <v>646</v>
      </c>
      <c r="AS30" s="181" t="s">
        <v>31</v>
      </c>
      <c r="AT30" s="181" t="s">
        <v>646</v>
      </c>
      <c r="AU30" s="181" t="s">
        <v>31</v>
      </c>
      <c r="AV30" s="181" t="s">
        <v>653</v>
      </c>
      <c r="AW30" s="181" t="s">
        <v>653</v>
      </c>
      <c r="AX30" s="71"/>
      <c r="AY30" s="71"/>
    </row>
    <row r="31" spans="1:52" x14ac:dyDescent="0.25">
      <c r="A31" s="182" t="s">
        <v>290</v>
      </c>
      <c r="B31" s="182" t="s">
        <v>291</v>
      </c>
      <c r="C31" s="178" t="s">
        <v>659</v>
      </c>
      <c r="D31" s="178" t="s">
        <v>659</v>
      </c>
      <c r="E31" s="178" t="s">
        <v>659</v>
      </c>
      <c r="F31" s="178" t="s">
        <v>646</v>
      </c>
      <c r="G31" s="178" t="s">
        <v>646</v>
      </c>
      <c r="H31" s="178" t="s">
        <v>646</v>
      </c>
      <c r="I31" s="178" t="s">
        <v>31</v>
      </c>
      <c r="J31" s="178" t="s">
        <v>646</v>
      </c>
      <c r="K31" s="178" t="s">
        <v>31</v>
      </c>
      <c r="L31" s="178" t="s">
        <v>660</v>
      </c>
      <c r="M31" s="178" t="s">
        <v>597</v>
      </c>
      <c r="N31" s="178" t="s">
        <v>659</v>
      </c>
      <c r="O31" s="178" t="s">
        <v>598</v>
      </c>
      <c r="P31" s="178" t="s">
        <v>646</v>
      </c>
      <c r="Q31" s="178" t="s">
        <v>31</v>
      </c>
      <c r="R31" s="178" t="s">
        <v>646</v>
      </c>
      <c r="S31" s="178" t="s">
        <v>31</v>
      </c>
      <c r="T31" s="178" t="s">
        <v>646</v>
      </c>
      <c r="U31" s="178" t="s">
        <v>31</v>
      </c>
      <c r="V31" s="178" t="s">
        <v>646</v>
      </c>
      <c r="W31" s="178" t="s">
        <v>31</v>
      </c>
      <c r="X31" s="178" t="s">
        <v>646</v>
      </c>
      <c r="Y31" s="178" t="s">
        <v>31</v>
      </c>
      <c r="Z31" s="178" t="s">
        <v>646</v>
      </c>
      <c r="AA31" s="178" t="s">
        <v>31</v>
      </c>
      <c r="AB31" s="178" t="s">
        <v>646</v>
      </c>
      <c r="AC31" s="178" t="s">
        <v>31</v>
      </c>
      <c r="AD31" s="178" t="s">
        <v>646</v>
      </c>
      <c r="AE31" s="178" t="s">
        <v>31</v>
      </c>
      <c r="AF31" s="178" t="s">
        <v>646</v>
      </c>
      <c r="AG31" s="178" t="s">
        <v>31</v>
      </c>
      <c r="AH31" s="178" t="s">
        <v>646</v>
      </c>
      <c r="AI31" s="178" t="s">
        <v>31</v>
      </c>
      <c r="AJ31" s="178" t="s">
        <v>646</v>
      </c>
      <c r="AK31" s="178" t="s">
        <v>31</v>
      </c>
      <c r="AL31" s="178" t="s">
        <v>646</v>
      </c>
      <c r="AM31" s="178" t="s">
        <v>31</v>
      </c>
      <c r="AN31" s="178" t="s">
        <v>646</v>
      </c>
      <c r="AO31" s="178" t="s">
        <v>31</v>
      </c>
      <c r="AP31" s="178" t="s">
        <v>646</v>
      </c>
      <c r="AQ31" s="178" t="s">
        <v>31</v>
      </c>
      <c r="AR31" s="178" t="s">
        <v>646</v>
      </c>
      <c r="AS31" s="178" t="s">
        <v>31</v>
      </c>
      <c r="AT31" s="178" t="s">
        <v>646</v>
      </c>
      <c r="AU31" s="178" t="s">
        <v>31</v>
      </c>
      <c r="AV31" s="178" t="s">
        <v>659</v>
      </c>
      <c r="AW31" s="178" t="s">
        <v>659</v>
      </c>
      <c r="AX31" s="72"/>
      <c r="AY31" s="71"/>
    </row>
    <row r="32" spans="1:52" ht="15.75" customHeight="1" x14ac:dyDescent="0.25">
      <c r="A32" s="182" t="s">
        <v>292</v>
      </c>
      <c r="B32" s="182" t="s">
        <v>293</v>
      </c>
      <c r="C32" s="178" t="s">
        <v>661</v>
      </c>
      <c r="D32" s="178" t="s">
        <v>661</v>
      </c>
      <c r="E32" s="178" t="s">
        <v>661</v>
      </c>
      <c r="F32" s="178" t="s">
        <v>662</v>
      </c>
      <c r="G32" s="178" t="s">
        <v>646</v>
      </c>
      <c r="H32" s="178" t="s">
        <v>646</v>
      </c>
      <c r="I32" s="178" t="s">
        <v>31</v>
      </c>
      <c r="J32" s="178" t="s">
        <v>646</v>
      </c>
      <c r="K32" s="178" t="s">
        <v>31</v>
      </c>
      <c r="L32" s="178" t="s">
        <v>646</v>
      </c>
      <c r="M32" s="178" t="s">
        <v>31</v>
      </c>
      <c r="N32" s="178" t="s">
        <v>646</v>
      </c>
      <c r="O32" s="178" t="s">
        <v>31</v>
      </c>
      <c r="P32" s="178" t="s">
        <v>661</v>
      </c>
      <c r="Q32" s="178" t="s">
        <v>597</v>
      </c>
      <c r="R32" s="178" t="s">
        <v>663</v>
      </c>
      <c r="S32" s="178" t="s">
        <v>596</v>
      </c>
      <c r="T32" s="178" t="s">
        <v>662</v>
      </c>
      <c r="U32" s="178" t="s">
        <v>598</v>
      </c>
      <c r="V32" s="178" t="s">
        <v>646</v>
      </c>
      <c r="W32" s="178" t="s">
        <v>31</v>
      </c>
      <c r="X32" s="178" t="s">
        <v>646</v>
      </c>
      <c r="Y32" s="178" t="s">
        <v>31</v>
      </c>
      <c r="Z32" s="178" t="s">
        <v>646</v>
      </c>
      <c r="AA32" s="178" t="s">
        <v>31</v>
      </c>
      <c r="AB32" s="178" t="s">
        <v>646</v>
      </c>
      <c r="AC32" s="178" t="s">
        <v>31</v>
      </c>
      <c r="AD32" s="178" t="s">
        <v>646</v>
      </c>
      <c r="AE32" s="178" t="s">
        <v>31</v>
      </c>
      <c r="AF32" s="178" t="s">
        <v>662</v>
      </c>
      <c r="AG32" s="178" t="s">
        <v>598</v>
      </c>
      <c r="AH32" s="178" t="s">
        <v>662</v>
      </c>
      <c r="AI32" s="178" t="s">
        <v>598</v>
      </c>
      <c r="AJ32" s="178" t="s">
        <v>646</v>
      </c>
      <c r="AK32" s="178" t="s">
        <v>31</v>
      </c>
      <c r="AL32" s="178" t="s">
        <v>646</v>
      </c>
      <c r="AM32" s="178" t="s">
        <v>31</v>
      </c>
      <c r="AN32" s="178" t="s">
        <v>646</v>
      </c>
      <c r="AO32" s="178" t="s">
        <v>31</v>
      </c>
      <c r="AP32" s="178" t="s">
        <v>646</v>
      </c>
      <c r="AQ32" s="178" t="s">
        <v>31</v>
      </c>
      <c r="AR32" s="178" t="s">
        <v>646</v>
      </c>
      <c r="AS32" s="178" t="s">
        <v>31</v>
      </c>
      <c r="AT32" s="178" t="s">
        <v>646</v>
      </c>
      <c r="AU32" s="178" t="s">
        <v>31</v>
      </c>
      <c r="AV32" s="178" t="s">
        <v>661</v>
      </c>
      <c r="AW32" s="178" t="s">
        <v>661</v>
      </c>
      <c r="AX32" s="72"/>
      <c r="AY32" s="71"/>
    </row>
    <row r="33" spans="1:51" x14ac:dyDescent="0.25">
      <c r="A33" s="182" t="s">
        <v>294</v>
      </c>
      <c r="B33" s="182" t="s">
        <v>295</v>
      </c>
      <c r="C33" s="178" t="s">
        <v>646</v>
      </c>
      <c r="D33" s="178" t="s">
        <v>646</v>
      </c>
      <c r="E33" s="178" t="s">
        <v>646</v>
      </c>
      <c r="F33" s="178" t="s">
        <v>646</v>
      </c>
      <c r="G33" s="178" t="s">
        <v>646</v>
      </c>
      <c r="H33" s="178" t="s">
        <v>646</v>
      </c>
      <c r="I33" s="178" t="s">
        <v>31</v>
      </c>
      <c r="J33" s="178" t="s">
        <v>646</v>
      </c>
      <c r="K33" s="178" t="s">
        <v>31</v>
      </c>
      <c r="L33" s="178" t="s">
        <v>646</v>
      </c>
      <c r="M33" s="178" t="s">
        <v>31</v>
      </c>
      <c r="N33" s="178" t="s">
        <v>646</v>
      </c>
      <c r="O33" s="178" t="s">
        <v>31</v>
      </c>
      <c r="P33" s="178" t="s">
        <v>646</v>
      </c>
      <c r="Q33" s="178" t="s">
        <v>31</v>
      </c>
      <c r="R33" s="178" t="s">
        <v>646</v>
      </c>
      <c r="S33" s="178" t="s">
        <v>31</v>
      </c>
      <c r="T33" s="178" t="s">
        <v>646</v>
      </c>
      <c r="U33" s="178" t="s">
        <v>31</v>
      </c>
      <c r="V33" s="178" t="s">
        <v>646</v>
      </c>
      <c r="W33" s="178" t="s">
        <v>31</v>
      </c>
      <c r="X33" s="178" t="s">
        <v>646</v>
      </c>
      <c r="Y33" s="178" t="s">
        <v>31</v>
      </c>
      <c r="Z33" s="178" t="s">
        <v>646</v>
      </c>
      <c r="AA33" s="178" t="s">
        <v>31</v>
      </c>
      <c r="AB33" s="178" t="s">
        <v>646</v>
      </c>
      <c r="AC33" s="178" t="s">
        <v>31</v>
      </c>
      <c r="AD33" s="178" t="s">
        <v>646</v>
      </c>
      <c r="AE33" s="178" t="s">
        <v>31</v>
      </c>
      <c r="AF33" s="178" t="s">
        <v>646</v>
      </c>
      <c r="AG33" s="178" t="s">
        <v>31</v>
      </c>
      <c r="AH33" s="178" t="s">
        <v>646</v>
      </c>
      <c r="AI33" s="178" t="s">
        <v>31</v>
      </c>
      <c r="AJ33" s="178" t="s">
        <v>646</v>
      </c>
      <c r="AK33" s="178" t="s">
        <v>31</v>
      </c>
      <c r="AL33" s="178" t="s">
        <v>646</v>
      </c>
      <c r="AM33" s="178" t="s">
        <v>31</v>
      </c>
      <c r="AN33" s="178" t="s">
        <v>646</v>
      </c>
      <c r="AO33" s="178" t="s">
        <v>31</v>
      </c>
      <c r="AP33" s="178" t="s">
        <v>646</v>
      </c>
      <c r="AQ33" s="178" t="s">
        <v>31</v>
      </c>
      <c r="AR33" s="178" t="s">
        <v>646</v>
      </c>
      <c r="AS33" s="178" t="s">
        <v>31</v>
      </c>
      <c r="AT33" s="178" t="s">
        <v>646</v>
      </c>
      <c r="AU33" s="178" t="s">
        <v>31</v>
      </c>
      <c r="AV33" s="178" t="s">
        <v>646</v>
      </c>
      <c r="AW33" s="178" t="s">
        <v>646</v>
      </c>
      <c r="AX33" s="72"/>
      <c r="AY33" s="71"/>
    </row>
    <row r="34" spans="1:51" x14ac:dyDescent="0.25">
      <c r="A34" s="182" t="s">
        <v>296</v>
      </c>
      <c r="B34" s="182" t="s">
        <v>297</v>
      </c>
      <c r="C34" s="178" t="s">
        <v>664</v>
      </c>
      <c r="D34" s="178" t="s">
        <v>664</v>
      </c>
      <c r="E34" s="178" t="s">
        <v>664</v>
      </c>
      <c r="F34" s="178" t="s">
        <v>665</v>
      </c>
      <c r="G34" s="178" t="s">
        <v>646</v>
      </c>
      <c r="H34" s="178" t="s">
        <v>646</v>
      </c>
      <c r="I34" s="178" t="s">
        <v>31</v>
      </c>
      <c r="J34" s="178" t="s">
        <v>646</v>
      </c>
      <c r="K34" s="178" t="s">
        <v>31</v>
      </c>
      <c r="L34" s="178" t="s">
        <v>666</v>
      </c>
      <c r="M34" s="178" t="s">
        <v>597</v>
      </c>
      <c r="N34" s="178" t="s">
        <v>667</v>
      </c>
      <c r="O34" s="178" t="s">
        <v>598</v>
      </c>
      <c r="P34" s="178" t="s">
        <v>668</v>
      </c>
      <c r="Q34" s="178" t="s">
        <v>598</v>
      </c>
      <c r="R34" s="178" t="s">
        <v>669</v>
      </c>
      <c r="S34" s="178" t="s">
        <v>598</v>
      </c>
      <c r="T34" s="178" t="s">
        <v>665</v>
      </c>
      <c r="U34" s="178" t="s">
        <v>598</v>
      </c>
      <c r="V34" s="178" t="s">
        <v>646</v>
      </c>
      <c r="W34" s="178" t="s">
        <v>31</v>
      </c>
      <c r="X34" s="178" t="s">
        <v>646</v>
      </c>
      <c r="Y34" s="178" t="s">
        <v>31</v>
      </c>
      <c r="Z34" s="178" t="s">
        <v>646</v>
      </c>
      <c r="AA34" s="178" t="s">
        <v>31</v>
      </c>
      <c r="AB34" s="178" t="s">
        <v>646</v>
      </c>
      <c r="AC34" s="178" t="s">
        <v>31</v>
      </c>
      <c r="AD34" s="178" t="s">
        <v>646</v>
      </c>
      <c r="AE34" s="178" t="s">
        <v>31</v>
      </c>
      <c r="AF34" s="178" t="s">
        <v>665</v>
      </c>
      <c r="AG34" s="178" t="s">
        <v>598</v>
      </c>
      <c r="AH34" s="178" t="s">
        <v>665</v>
      </c>
      <c r="AI34" s="178" t="s">
        <v>598</v>
      </c>
      <c r="AJ34" s="178" t="s">
        <v>646</v>
      </c>
      <c r="AK34" s="178" t="s">
        <v>31</v>
      </c>
      <c r="AL34" s="178" t="s">
        <v>646</v>
      </c>
      <c r="AM34" s="178" t="s">
        <v>31</v>
      </c>
      <c r="AN34" s="178" t="s">
        <v>646</v>
      </c>
      <c r="AO34" s="178" t="s">
        <v>31</v>
      </c>
      <c r="AP34" s="178" t="s">
        <v>646</v>
      </c>
      <c r="AQ34" s="178" t="s">
        <v>31</v>
      </c>
      <c r="AR34" s="178" t="s">
        <v>646</v>
      </c>
      <c r="AS34" s="178" t="s">
        <v>31</v>
      </c>
      <c r="AT34" s="178" t="s">
        <v>646</v>
      </c>
      <c r="AU34" s="178" t="s">
        <v>31</v>
      </c>
      <c r="AV34" s="178" t="s">
        <v>664</v>
      </c>
      <c r="AW34" s="178" t="s">
        <v>664</v>
      </c>
      <c r="AX34" s="72"/>
      <c r="AY34" s="73"/>
    </row>
    <row r="35" spans="1:51" ht="28.5" x14ac:dyDescent="0.25">
      <c r="A35" s="180" t="s">
        <v>597</v>
      </c>
      <c r="B35" s="180" t="s">
        <v>670</v>
      </c>
      <c r="C35" s="181"/>
      <c r="D35" s="181"/>
      <c r="E35" s="181"/>
      <c r="F35" s="178"/>
      <c r="G35" s="181"/>
      <c r="H35" s="181"/>
      <c r="I35" s="181"/>
      <c r="J35" s="181"/>
      <c r="K35" s="181"/>
      <c r="L35" s="181"/>
      <c r="M35" s="181"/>
      <c r="N35" s="181"/>
      <c r="O35" s="181"/>
      <c r="P35" s="181"/>
      <c r="Q35" s="181"/>
      <c r="R35" s="181"/>
      <c r="S35" s="181"/>
      <c r="T35" s="181"/>
      <c r="U35" s="181"/>
      <c r="V35" s="181"/>
      <c r="W35" s="181"/>
      <c r="X35" s="181"/>
      <c r="Y35" s="181"/>
      <c r="Z35" s="181"/>
      <c r="AA35" s="181"/>
      <c r="AB35" s="181"/>
      <c r="AC35" s="181"/>
      <c r="AD35" s="181"/>
      <c r="AE35" s="181"/>
      <c r="AF35" s="181"/>
      <c r="AG35" s="181"/>
      <c r="AH35" s="181"/>
      <c r="AI35" s="181"/>
      <c r="AJ35" s="181"/>
      <c r="AK35" s="181"/>
      <c r="AL35" s="181"/>
      <c r="AM35" s="181"/>
      <c r="AN35" s="181"/>
      <c r="AO35" s="181"/>
      <c r="AP35" s="181"/>
      <c r="AQ35" s="181"/>
      <c r="AR35" s="181"/>
      <c r="AS35" s="181"/>
      <c r="AT35" s="181"/>
      <c r="AU35" s="181"/>
      <c r="AV35" s="181"/>
      <c r="AW35" s="181"/>
      <c r="AX35" s="71"/>
      <c r="AY35" s="71"/>
    </row>
    <row r="36" spans="1:51" ht="30" x14ac:dyDescent="0.25">
      <c r="A36" s="182" t="s">
        <v>298</v>
      </c>
      <c r="B36" s="182" t="s">
        <v>299</v>
      </c>
      <c r="C36" s="178" t="s">
        <v>646</v>
      </c>
      <c r="D36" s="178" t="s">
        <v>646</v>
      </c>
      <c r="E36" s="178" t="s">
        <v>646</v>
      </c>
      <c r="F36" s="178" t="s">
        <v>646</v>
      </c>
      <c r="G36" s="178" t="s">
        <v>646</v>
      </c>
      <c r="H36" s="178" t="s">
        <v>646</v>
      </c>
      <c r="I36" s="178" t="s">
        <v>31</v>
      </c>
      <c r="J36" s="178" t="s">
        <v>646</v>
      </c>
      <c r="K36" s="178" t="s">
        <v>31</v>
      </c>
      <c r="L36" s="178" t="s">
        <v>646</v>
      </c>
      <c r="M36" s="178" t="s">
        <v>31</v>
      </c>
      <c r="N36" s="178" t="s">
        <v>646</v>
      </c>
      <c r="O36" s="178" t="s">
        <v>31</v>
      </c>
      <c r="P36" s="178" t="s">
        <v>646</v>
      </c>
      <c r="Q36" s="178" t="s">
        <v>31</v>
      </c>
      <c r="R36" s="178" t="s">
        <v>646</v>
      </c>
      <c r="S36" s="178" t="s">
        <v>31</v>
      </c>
      <c r="T36" s="178" t="s">
        <v>646</v>
      </c>
      <c r="U36" s="178" t="s">
        <v>31</v>
      </c>
      <c r="V36" s="178" t="s">
        <v>646</v>
      </c>
      <c r="W36" s="178" t="s">
        <v>31</v>
      </c>
      <c r="X36" s="178" t="s">
        <v>646</v>
      </c>
      <c r="Y36" s="178" t="s">
        <v>31</v>
      </c>
      <c r="Z36" s="178" t="s">
        <v>646</v>
      </c>
      <c r="AA36" s="178" t="s">
        <v>31</v>
      </c>
      <c r="AB36" s="178" t="s">
        <v>646</v>
      </c>
      <c r="AC36" s="178" t="s">
        <v>31</v>
      </c>
      <c r="AD36" s="178" t="s">
        <v>646</v>
      </c>
      <c r="AE36" s="178" t="s">
        <v>31</v>
      </c>
      <c r="AF36" s="178" t="s">
        <v>646</v>
      </c>
      <c r="AG36" s="178" t="s">
        <v>31</v>
      </c>
      <c r="AH36" s="178" t="s">
        <v>646</v>
      </c>
      <c r="AI36" s="178" t="s">
        <v>31</v>
      </c>
      <c r="AJ36" s="178" t="s">
        <v>646</v>
      </c>
      <c r="AK36" s="178" t="s">
        <v>31</v>
      </c>
      <c r="AL36" s="178" t="s">
        <v>646</v>
      </c>
      <c r="AM36" s="178" t="s">
        <v>31</v>
      </c>
      <c r="AN36" s="178" t="s">
        <v>646</v>
      </c>
      <c r="AO36" s="178" t="s">
        <v>31</v>
      </c>
      <c r="AP36" s="178" t="s">
        <v>646</v>
      </c>
      <c r="AQ36" s="178" t="s">
        <v>31</v>
      </c>
      <c r="AR36" s="178" t="s">
        <v>646</v>
      </c>
      <c r="AS36" s="178" t="s">
        <v>31</v>
      </c>
      <c r="AT36" s="178" t="s">
        <v>646</v>
      </c>
      <c r="AU36" s="178" t="s">
        <v>31</v>
      </c>
      <c r="AV36" s="178" t="s">
        <v>646</v>
      </c>
      <c r="AW36" s="178" t="s">
        <v>646</v>
      </c>
      <c r="AX36" s="71"/>
      <c r="AY36" s="71"/>
    </row>
    <row r="37" spans="1:51" x14ac:dyDescent="0.25">
      <c r="A37" s="182" t="s">
        <v>300</v>
      </c>
      <c r="B37" s="182" t="s">
        <v>301</v>
      </c>
      <c r="C37" s="178" t="s">
        <v>646</v>
      </c>
      <c r="D37" s="178" t="s">
        <v>646</v>
      </c>
      <c r="E37" s="178" t="s">
        <v>646</v>
      </c>
      <c r="F37" s="178" t="s">
        <v>646</v>
      </c>
      <c r="G37" s="178" t="s">
        <v>646</v>
      </c>
      <c r="H37" s="178" t="s">
        <v>646</v>
      </c>
      <c r="I37" s="178" t="s">
        <v>31</v>
      </c>
      <c r="J37" s="178" t="s">
        <v>646</v>
      </c>
      <c r="K37" s="178" t="s">
        <v>31</v>
      </c>
      <c r="L37" s="178" t="s">
        <v>646</v>
      </c>
      <c r="M37" s="178" t="s">
        <v>31</v>
      </c>
      <c r="N37" s="178" t="s">
        <v>646</v>
      </c>
      <c r="O37" s="178" t="s">
        <v>31</v>
      </c>
      <c r="P37" s="178" t="s">
        <v>646</v>
      </c>
      <c r="Q37" s="178" t="s">
        <v>31</v>
      </c>
      <c r="R37" s="178" t="s">
        <v>646</v>
      </c>
      <c r="S37" s="178" t="s">
        <v>31</v>
      </c>
      <c r="T37" s="178" t="s">
        <v>646</v>
      </c>
      <c r="U37" s="178" t="s">
        <v>31</v>
      </c>
      <c r="V37" s="178" t="s">
        <v>646</v>
      </c>
      <c r="W37" s="178" t="s">
        <v>31</v>
      </c>
      <c r="X37" s="178" t="s">
        <v>646</v>
      </c>
      <c r="Y37" s="178" t="s">
        <v>31</v>
      </c>
      <c r="Z37" s="178" t="s">
        <v>646</v>
      </c>
      <c r="AA37" s="178" t="s">
        <v>31</v>
      </c>
      <c r="AB37" s="178" t="s">
        <v>646</v>
      </c>
      <c r="AC37" s="178" t="s">
        <v>31</v>
      </c>
      <c r="AD37" s="178" t="s">
        <v>646</v>
      </c>
      <c r="AE37" s="178" t="s">
        <v>31</v>
      </c>
      <c r="AF37" s="178" t="s">
        <v>646</v>
      </c>
      <c r="AG37" s="178" t="s">
        <v>31</v>
      </c>
      <c r="AH37" s="178" t="s">
        <v>646</v>
      </c>
      <c r="AI37" s="178" t="s">
        <v>31</v>
      </c>
      <c r="AJ37" s="178" t="s">
        <v>646</v>
      </c>
      <c r="AK37" s="178" t="s">
        <v>31</v>
      </c>
      <c r="AL37" s="178" t="s">
        <v>646</v>
      </c>
      <c r="AM37" s="178" t="s">
        <v>31</v>
      </c>
      <c r="AN37" s="178" t="s">
        <v>646</v>
      </c>
      <c r="AO37" s="178" t="s">
        <v>31</v>
      </c>
      <c r="AP37" s="178" t="s">
        <v>646</v>
      </c>
      <c r="AQ37" s="178" t="s">
        <v>31</v>
      </c>
      <c r="AR37" s="178" t="s">
        <v>646</v>
      </c>
      <c r="AS37" s="178" t="s">
        <v>31</v>
      </c>
      <c r="AT37" s="178" t="s">
        <v>646</v>
      </c>
      <c r="AU37" s="178" t="s">
        <v>31</v>
      </c>
      <c r="AV37" s="178" t="s">
        <v>646</v>
      </c>
      <c r="AW37" s="178" t="s">
        <v>646</v>
      </c>
      <c r="AX37" s="72"/>
      <c r="AY37" s="73"/>
    </row>
    <row r="38" spans="1:51" x14ac:dyDescent="0.25">
      <c r="A38" s="182" t="s">
        <v>302</v>
      </c>
      <c r="B38" s="182" t="s">
        <v>303</v>
      </c>
      <c r="C38" s="178" t="s">
        <v>646</v>
      </c>
      <c r="D38" s="178" t="s">
        <v>646</v>
      </c>
      <c r="E38" s="178" t="s">
        <v>646</v>
      </c>
      <c r="F38" s="178" t="s">
        <v>646</v>
      </c>
      <c r="G38" s="178" t="s">
        <v>646</v>
      </c>
      <c r="H38" s="178" t="s">
        <v>646</v>
      </c>
      <c r="I38" s="178" t="s">
        <v>31</v>
      </c>
      <c r="J38" s="178" t="s">
        <v>646</v>
      </c>
      <c r="K38" s="178" t="s">
        <v>31</v>
      </c>
      <c r="L38" s="178" t="s">
        <v>646</v>
      </c>
      <c r="M38" s="178" t="s">
        <v>31</v>
      </c>
      <c r="N38" s="178" t="s">
        <v>646</v>
      </c>
      <c r="O38" s="178" t="s">
        <v>31</v>
      </c>
      <c r="P38" s="178" t="s">
        <v>646</v>
      </c>
      <c r="Q38" s="178" t="s">
        <v>31</v>
      </c>
      <c r="R38" s="178" t="s">
        <v>646</v>
      </c>
      <c r="S38" s="178" t="s">
        <v>31</v>
      </c>
      <c r="T38" s="178" t="s">
        <v>646</v>
      </c>
      <c r="U38" s="178" t="s">
        <v>31</v>
      </c>
      <c r="V38" s="178" t="s">
        <v>646</v>
      </c>
      <c r="W38" s="178" t="s">
        <v>31</v>
      </c>
      <c r="X38" s="178" t="s">
        <v>646</v>
      </c>
      <c r="Y38" s="178" t="s">
        <v>31</v>
      </c>
      <c r="Z38" s="178" t="s">
        <v>646</v>
      </c>
      <c r="AA38" s="178" t="s">
        <v>31</v>
      </c>
      <c r="AB38" s="178" t="s">
        <v>646</v>
      </c>
      <c r="AC38" s="178" t="s">
        <v>31</v>
      </c>
      <c r="AD38" s="178" t="s">
        <v>646</v>
      </c>
      <c r="AE38" s="178" t="s">
        <v>31</v>
      </c>
      <c r="AF38" s="178" t="s">
        <v>646</v>
      </c>
      <c r="AG38" s="178" t="s">
        <v>31</v>
      </c>
      <c r="AH38" s="178" t="s">
        <v>646</v>
      </c>
      <c r="AI38" s="178" t="s">
        <v>31</v>
      </c>
      <c r="AJ38" s="178" t="s">
        <v>646</v>
      </c>
      <c r="AK38" s="178" t="s">
        <v>31</v>
      </c>
      <c r="AL38" s="178" t="s">
        <v>646</v>
      </c>
      <c r="AM38" s="178" t="s">
        <v>31</v>
      </c>
      <c r="AN38" s="178" t="s">
        <v>646</v>
      </c>
      <c r="AO38" s="178" t="s">
        <v>31</v>
      </c>
      <c r="AP38" s="178" t="s">
        <v>646</v>
      </c>
      <c r="AQ38" s="178" t="s">
        <v>31</v>
      </c>
      <c r="AR38" s="178" t="s">
        <v>646</v>
      </c>
      <c r="AS38" s="178" t="s">
        <v>31</v>
      </c>
      <c r="AT38" s="178" t="s">
        <v>646</v>
      </c>
      <c r="AU38" s="178" t="s">
        <v>31</v>
      </c>
      <c r="AV38" s="178" t="s">
        <v>646</v>
      </c>
      <c r="AW38" s="178" t="s">
        <v>646</v>
      </c>
      <c r="AX38" s="72"/>
      <c r="AY38" s="73"/>
    </row>
    <row r="39" spans="1:51" ht="30" x14ac:dyDescent="0.25">
      <c r="A39" s="182" t="s">
        <v>304</v>
      </c>
      <c r="B39" s="182" t="s">
        <v>305</v>
      </c>
      <c r="C39" s="178" t="s">
        <v>646</v>
      </c>
      <c r="D39" s="178" t="s">
        <v>646</v>
      </c>
      <c r="E39" s="178" t="s">
        <v>646</v>
      </c>
      <c r="F39" s="178" t="s">
        <v>646</v>
      </c>
      <c r="G39" s="178" t="s">
        <v>646</v>
      </c>
      <c r="H39" s="178" t="s">
        <v>646</v>
      </c>
      <c r="I39" s="178" t="s">
        <v>31</v>
      </c>
      <c r="J39" s="178" t="s">
        <v>646</v>
      </c>
      <c r="K39" s="178" t="s">
        <v>31</v>
      </c>
      <c r="L39" s="178" t="s">
        <v>646</v>
      </c>
      <c r="M39" s="178" t="s">
        <v>31</v>
      </c>
      <c r="N39" s="178" t="s">
        <v>646</v>
      </c>
      <c r="O39" s="178" t="s">
        <v>31</v>
      </c>
      <c r="P39" s="178" t="s">
        <v>646</v>
      </c>
      <c r="Q39" s="178" t="s">
        <v>31</v>
      </c>
      <c r="R39" s="178" t="s">
        <v>646</v>
      </c>
      <c r="S39" s="178" t="s">
        <v>31</v>
      </c>
      <c r="T39" s="178" t="s">
        <v>646</v>
      </c>
      <c r="U39" s="178" t="s">
        <v>31</v>
      </c>
      <c r="V39" s="178" t="s">
        <v>646</v>
      </c>
      <c r="W39" s="178" t="s">
        <v>31</v>
      </c>
      <c r="X39" s="178" t="s">
        <v>646</v>
      </c>
      <c r="Y39" s="178" t="s">
        <v>31</v>
      </c>
      <c r="Z39" s="178" t="s">
        <v>646</v>
      </c>
      <c r="AA39" s="178" t="s">
        <v>31</v>
      </c>
      <c r="AB39" s="178" t="s">
        <v>646</v>
      </c>
      <c r="AC39" s="178" t="s">
        <v>31</v>
      </c>
      <c r="AD39" s="178" t="s">
        <v>646</v>
      </c>
      <c r="AE39" s="178" t="s">
        <v>31</v>
      </c>
      <c r="AF39" s="178" t="s">
        <v>646</v>
      </c>
      <c r="AG39" s="178" t="s">
        <v>31</v>
      </c>
      <c r="AH39" s="178" t="s">
        <v>646</v>
      </c>
      <c r="AI39" s="178" t="s">
        <v>31</v>
      </c>
      <c r="AJ39" s="178" t="s">
        <v>646</v>
      </c>
      <c r="AK39" s="178" t="s">
        <v>31</v>
      </c>
      <c r="AL39" s="178" t="s">
        <v>646</v>
      </c>
      <c r="AM39" s="178" t="s">
        <v>31</v>
      </c>
      <c r="AN39" s="178" t="s">
        <v>646</v>
      </c>
      <c r="AO39" s="178" t="s">
        <v>31</v>
      </c>
      <c r="AP39" s="178" t="s">
        <v>646</v>
      </c>
      <c r="AQ39" s="178" t="s">
        <v>31</v>
      </c>
      <c r="AR39" s="178" t="s">
        <v>646</v>
      </c>
      <c r="AS39" s="178" t="s">
        <v>31</v>
      </c>
      <c r="AT39" s="178" t="s">
        <v>646</v>
      </c>
      <c r="AU39" s="178" t="s">
        <v>31</v>
      </c>
      <c r="AV39" s="178" t="s">
        <v>646</v>
      </c>
      <c r="AW39" s="178" t="s">
        <v>646</v>
      </c>
      <c r="AX39" s="72"/>
      <c r="AY39" s="73"/>
    </row>
    <row r="40" spans="1:51" ht="30" x14ac:dyDescent="0.25">
      <c r="A40" s="182" t="s">
        <v>306</v>
      </c>
      <c r="B40" s="182" t="s">
        <v>307</v>
      </c>
      <c r="C40" s="178" t="s">
        <v>646</v>
      </c>
      <c r="D40" s="178" t="s">
        <v>646</v>
      </c>
      <c r="E40" s="178" t="s">
        <v>646</v>
      </c>
      <c r="F40" s="178" t="s">
        <v>646</v>
      </c>
      <c r="G40" s="178" t="s">
        <v>646</v>
      </c>
      <c r="H40" s="178" t="s">
        <v>646</v>
      </c>
      <c r="I40" s="178" t="s">
        <v>31</v>
      </c>
      <c r="J40" s="178" t="s">
        <v>646</v>
      </c>
      <c r="K40" s="178" t="s">
        <v>31</v>
      </c>
      <c r="L40" s="178" t="s">
        <v>646</v>
      </c>
      <c r="M40" s="178" t="s">
        <v>31</v>
      </c>
      <c r="N40" s="178" t="s">
        <v>646</v>
      </c>
      <c r="O40" s="178" t="s">
        <v>31</v>
      </c>
      <c r="P40" s="178" t="s">
        <v>646</v>
      </c>
      <c r="Q40" s="178" t="s">
        <v>31</v>
      </c>
      <c r="R40" s="178" t="s">
        <v>646</v>
      </c>
      <c r="S40" s="178" t="s">
        <v>31</v>
      </c>
      <c r="T40" s="178" t="s">
        <v>646</v>
      </c>
      <c r="U40" s="178" t="s">
        <v>31</v>
      </c>
      <c r="V40" s="178" t="s">
        <v>646</v>
      </c>
      <c r="W40" s="178" t="s">
        <v>31</v>
      </c>
      <c r="X40" s="178" t="s">
        <v>646</v>
      </c>
      <c r="Y40" s="178" t="s">
        <v>31</v>
      </c>
      <c r="Z40" s="178" t="s">
        <v>646</v>
      </c>
      <c r="AA40" s="178" t="s">
        <v>31</v>
      </c>
      <c r="AB40" s="178" t="s">
        <v>646</v>
      </c>
      <c r="AC40" s="178" t="s">
        <v>31</v>
      </c>
      <c r="AD40" s="178" t="s">
        <v>646</v>
      </c>
      <c r="AE40" s="178" t="s">
        <v>31</v>
      </c>
      <c r="AF40" s="178" t="s">
        <v>646</v>
      </c>
      <c r="AG40" s="178" t="s">
        <v>31</v>
      </c>
      <c r="AH40" s="178" t="s">
        <v>646</v>
      </c>
      <c r="AI40" s="178" t="s">
        <v>31</v>
      </c>
      <c r="AJ40" s="178" t="s">
        <v>646</v>
      </c>
      <c r="AK40" s="178" t="s">
        <v>31</v>
      </c>
      <c r="AL40" s="178" t="s">
        <v>646</v>
      </c>
      <c r="AM40" s="178" t="s">
        <v>31</v>
      </c>
      <c r="AN40" s="178" t="s">
        <v>646</v>
      </c>
      <c r="AO40" s="178" t="s">
        <v>31</v>
      </c>
      <c r="AP40" s="178" t="s">
        <v>646</v>
      </c>
      <c r="AQ40" s="178" t="s">
        <v>31</v>
      </c>
      <c r="AR40" s="178" t="s">
        <v>646</v>
      </c>
      <c r="AS40" s="178" t="s">
        <v>31</v>
      </c>
      <c r="AT40" s="178" t="s">
        <v>646</v>
      </c>
      <c r="AU40" s="178" t="s">
        <v>31</v>
      </c>
      <c r="AV40" s="178" t="s">
        <v>646</v>
      </c>
      <c r="AW40" s="178" t="s">
        <v>646</v>
      </c>
      <c r="AX40" s="72"/>
      <c r="AY40" s="73"/>
    </row>
    <row r="41" spans="1:51" x14ac:dyDescent="0.25">
      <c r="A41" s="182" t="s">
        <v>308</v>
      </c>
      <c r="B41" s="182" t="s">
        <v>309</v>
      </c>
      <c r="C41" s="178" t="s">
        <v>646</v>
      </c>
      <c r="D41" s="178" t="s">
        <v>646</v>
      </c>
      <c r="E41" s="178" t="s">
        <v>646</v>
      </c>
      <c r="F41" s="178" t="s">
        <v>646</v>
      </c>
      <c r="G41" s="178" t="s">
        <v>646</v>
      </c>
      <c r="H41" s="178" t="s">
        <v>646</v>
      </c>
      <c r="I41" s="178" t="s">
        <v>31</v>
      </c>
      <c r="J41" s="178" t="s">
        <v>646</v>
      </c>
      <c r="K41" s="178" t="s">
        <v>31</v>
      </c>
      <c r="L41" s="178" t="s">
        <v>646</v>
      </c>
      <c r="M41" s="178" t="s">
        <v>31</v>
      </c>
      <c r="N41" s="178" t="s">
        <v>646</v>
      </c>
      <c r="O41" s="178" t="s">
        <v>31</v>
      </c>
      <c r="P41" s="178" t="s">
        <v>646</v>
      </c>
      <c r="Q41" s="178" t="s">
        <v>31</v>
      </c>
      <c r="R41" s="178" t="s">
        <v>646</v>
      </c>
      <c r="S41" s="178" t="s">
        <v>31</v>
      </c>
      <c r="T41" s="178" t="s">
        <v>646</v>
      </c>
      <c r="U41" s="178" t="s">
        <v>31</v>
      </c>
      <c r="V41" s="178" t="s">
        <v>646</v>
      </c>
      <c r="W41" s="178" t="s">
        <v>31</v>
      </c>
      <c r="X41" s="178" t="s">
        <v>646</v>
      </c>
      <c r="Y41" s="178" t="s">
        <v>31</v>
      </c>
      <c r="Z41" s="178" t="s">
        <v>646</v>
      </c>
      <c r="AA41" s="178" t="s">
        <v>31</v>
      </c>
      <c r="AB41" s="178" t="s">
        <v>646</v>
      </c>
      <c r="AC41" s="178" t="s">
        <v>31</v>
      </c>
      <c r="AD41" s="178" t="s">
        <v>646</v>
      </c>
      <c r="AE41" s="178" t="s">
        <v>31</v>
      </c>
      <c r="AF41" s="178" t="s">
        <v>646</v>
      </c>
      <c r="AG41" s="178" t="s">
        <v>31</v>
      </c>
      <c r="AH41" s="178" t="s">
        <v>646</v>
      </c>
      <c r="AI41" s="178" t="s">
        <v>31</v>
      </c>
      <c r="AJ41" s="178" t="s">
        <v>646</v>
      </c>
      <c r="AK41" s="178" t="s">
        <v>31</v>
      </c>
      <c r="AL41" s="178" t="s">
        <v>646</v>
      </c>
      <c r="AM41" s="178" t="s">
        <v>31</v>
      </c>
      <c r="AN41" s="178" t="s">
        <v>646</v>
      </c>
      <c r="AO41" s="178" t="s">
        <v>31</v>
      </c>
      <c r="AP41" s="178" t="s">
        <v>646</v>
      </c>
      <c r="AQ41" s="178" t="s">
        <v>31</v>
      </c>
      <c r="AR41" s="178" t="s">
        <v>646</v>
      </c>
      <c r="AS41" s="178" t="s">
        <v>31</v>
      </c>
      <c r="AT41" s="178" t="s">
        <v>646</v>
      </c>
      <c r="AU41" s="178" t="s">
        <v>31</v>
      </c>
      <c r="AV41" s="178" t="s">
        <v>646</v>
      </c>
      <c r="AW41" s="178" t="s">
        <v>646</v>
      </c>
      <c r="AX41" s="72"/>
      <c r="AY41" s="73"/>
    </row>
    <row r="42" spans="1:51" x14ac:dyDescent="0.25">
      <c r="A42" s="182" t="s">
        <v>310</v>
      </c>
      <c r="B42" s="182" t="s">
        <v>517</v>
      </c>
      <c r="C42" s="178" t="s">
        <v>646</v>
      </c>
      <c r="D42" s="178" t="s">
        <v>646</v>
      </c>
      <c r="E42" s="178" t="s">
        <v>646</v>
      </c>
      <c r="F42" s="178" t="s">
        <v>646</v>
      </c>
      <c r="G42" s="178" t="s">
        <v>646</v>
      </c>
      <c r="H42" s="178" t="s">
        <v>646</v>
      </c>
      <c r="I42" s="178" t="s">
        <v>31</v>
      </c>
      <c r="J42" s="178" t="s">
        <v>646</v>
      </c>
      <c r="K42" s="178" t="s">
        <v>31</v>
      </c>
      <c r="L42" s="178" t="s">
        <v>646</v>
      </c>
      <c r="M42" s="178" t="s">
        <v>31</v>
      </c>
      <c r="N42" s="178" t="s">
        <v>646</v>
      </c>
      <c r="O42" s="178" t="s">
        <v>31</v>
      </c>
      <c r="P42" s="178" t="s">
        <v>646</v>
      </c>
      <c r="Q42" s="178" t="s">
        <v>31</v>
      </c>
      <c r="R42" s="178" t="s">
        <v>646</v>
      </c>
      <c r="S42" s="178" t="s">
        <v>31</v>
      </c>
      <c r="T42" s="178" t="s">
        <v>646</v>
      </c>
      <c r="U42" s="178" t="s">
        <v>31</v>
      </c>
      <c r="V42" s="178" t="s">
        <v>646</v>
      </c>
      <c r="W42" s="178" t="s">
        <v>31</v>
      </c>
      <c r="X42" s="178" t="s">
        <v>646</v>
      </c>
      <c r="Y42" s="178" t="s">
        <v>31</v>
      </c>
      <c r="Z42" s="178" t="s">
        <v>646</v>
      </c>
      <c r="AA42" s="178" t="s">
        <v>31</v>
      </c>
      <c r="AB42" s="178" t="s">
        <v>646</v>
      </c>
      <c r="AC42" s="178" t="s">
        <v>31</v>
      </c>
      <c r="AD42" s="178" t="s">
        <v>646</v>
      </c>
      <c r="AE42" s="178" t="s">
        <v>31</v>
      </c>
      <c r="AF42" s="178" t="s">
        <v>646</v>
      </c>
      <c r="AG42" s="178" t="s">
        <v>31</v>
      </c>
      <c r="AH42" s="178" t="s">
        <v>646</v>
      </c>
      <c r="AI42" s="178" t="s">
        <v>31</v>
      </c>
      <c r="AJ42" s="178" t="s">
        <v>646</v>
      </c>
      <c r="AK42" s="178" t="s">
        <v>31</v>
      </c>
      <c r="AL42" s="178" t="s">
        <v>646</v>
      </c>
      <c r="AM42" s="178" t="s">
        <v>31</v>
      </c>
      <c r="AN42" s="178" t="s">
        <v>646</v>
      </c>
      <c r="AO42" s="178" t="s">
        <v>31</v>
      </c>
      <c r="AP42" s="178" t="s">
        <v>646</v>
      </c>
      <c r="AQ42" s="178" t="s">
        <v>31</v>
      </c>
      <c r="AR42" s="178" t="s">
        <v>646</v>
      </c>
      <c r="AS42" s="178" t="s">
        <v>31</v>
      </c>
      <c r="AT42" s="178" t="s">
        <v>646</v>
      </c>
      <c r="AU42" s="178" t="s">
        <v>31</v>
      </c>
      <c r="AV42" s="178" t="s">
        <v>646</v>
      </c>
      <c r="AW42" s="178" t="s">
        <v>646</v>
      </c>
      <c r="AX42" s="72"/>
      <c r="AY42" s="73"/>
    </row>
    <row r="43" spans="1:51" x14ac:dyDescent="0.25">
      <c r="A43" s="182" t="s">
        <v>518</v>
      </c>
      <c r="B43" s="182" t="s">
        <v>519</v>
      </c>
      <c r="C43" s="178" t="s">
        <v>646</v>
      </c>
      <c r="D43" s="178" t="s">
        <v>646</v>
      </c>
      <c r="E43" s="178" t="s">
        <v>646</v>
      </c>
      <c r="F43" s="178" t="s">
        <v>646</v>
      </c>
      <c r="G43" s="178" t="s">
        <v>646</v>
      </c>
      <c r="H43" s="178" t="s">
        <v>646</v>
      </c>
      <c r="I43" s="178" t="s">
        <v>31</v>
      </c>
      <c r="J43" s="178" t="s">
        <v>646</v>
      </c>
      <c r="K43" s="178" t="s">
        <v>31</v>
      </c>
      <c r="L43" s="178" t="s">
        <v>646</v>
      </c>
      <c r="M43" s="178" t="s">
        <v>31</v>
      </c>
      <c r="N43" s="178" t="s">
        <v>646</v>
      </c>
      <c r="O43" s="178" t="s">
        <v>31</v>
      </c>
      <c r="P43" s="178" t="s">
        <v>646</v>
      </c>
      <c r="Q43" s="178" t="s">
        <v>31</v>
      </c>
      <c r="R43" s="178" t="s">
        <v>646</v>
      </c>
      <c r="S43" s="178" t="s">
        <v>31</v>
      </c>
      <c r="T43" s="178" t="s">
        <v>646</v>
      </c>
      <c r="U43" s="178" t="s">
        <v>31</v>
      </c>
      <c r="V43" s="178" t="s">
        <v>646</v>
      </c>
      <c r="W43" s="178" t="s">
        <v>31</v>
      </c>
      <c r="X43" s="178" t="s">
        <v>646</v>
      </c>
      <c r="Y43" s="178" t="s">
        <v>31</v>
      </c>
      <c r="Z43" s="178" t="s">
        <v>646</v>
      </c>
      <c r="AA43" s="178" t="s">
        <v>31</v>
      </c>
      <c r="AB43" s="178" t="s">
        <v>646</v>
      </c>
      <c r="AC43" s="178" t="s">
        <v>31</v>
      </c>
      <c r="AD43" s="178" t="s">
        <v>646</v>
      </c>
      <c r="AE43" s="178" t="s">
        <v>31</v>
      </c>
      <c r="AF43" s="178" t="s">
        <v>646</v>
      </c>
      <c r="AG43" s="178" t="s">
        <v>31</v>
      </c>
      <c r="AH43" s="178" t="s">
        <v>646</v>
      </c>
      <c r="AI43" s="178" t="s">
        <v>31</v>
      </c>
      <c r="AJ43" s="178" t="s">
        <v>646</v>
      </c>
      <c r="AK43" s="178" t="s">
        <v>31</v>
      </c>
      <c r="AL43" s="178" t="s">
        <v>646</v>
      </c>
      <c r="AM43" s="178" t="s">
        <v>31</v>
      </c>
      <c r="AN43" s="178" t="s">
        <v>646</v>
      </c>
      <c r="AO43" s="178" t="s">
        <v>31</v>
      </c>
      <c r="AP43" s="178" t="s">
        <v>646</v>
      </c>
      <c r="AQ43" s="178" t="s">
        <v>31</v>
      </c>
      <c r="AR43" s="178" t="s">
        <v>646</v>
      </c>
      <c r="AS43" s="178" t="s">
        <v>31</v>
      </c>
      <c r="AT43" s="178" t="s">
        <v>646</v>
      </c>
      <c r="AU43" s="178" t="s">
        <v>31</v>
      </c>
      <c r="AV43" s="178" t="s">
        <v>646</v>
      </c>
      <c r="AW43" s="178" t="s">
        <v>646</v>
      </c>
      <c r="AX43" s="72"/>
      <c r="AY43" s="73"/>
    </row>
    <row r="44" spans="1:51" x14ac:dyDescent="0.25">
      <c r="A44" s="182" t="s">
        <v>520</v>
      </c>
      <c r="B44" s="182" t="s">
        <v>521</v>
      </c>
      <c r="C44" s="178" t="s">
        <v>646</v>
      </c>
      <c r="D44" s="178" t="s">
        <v>646</v>
      </c>
      <c r="E44" s="178" t="s">
        <v>646</v>
      </c>
      <c r="F44" s="178" t="s">
        <v>646</v>
      </c>
      <c r="G44" s="178" t="s">
        <v>646</v>
      </c>
      <c r="H44" s="178" t="s">
        <v>646</v>
      </c>
      <c r="I44" s="178" t="s">
        <v>31</v>
      </c>
      <c r="J44" s="178" t="s">
        <v>646</v>
      </c>
      <c r="K44" s="178" t="s">
        <v>31</v>
      </c>
      <c r="L44" s="178" t="s">
        <v>646</v>
      </c>
      <c r="M44" s="178" t="s">
        <v>31</v>
      </c>
      <c r="N44" s="178" t="s">
        <v>646</v>
      </c>
      <c r="O44" s="178" t="s">
        <v>31</v>
      </c>
      <c r="P44" s="178" t="s">
        <v>646</v>
      </c>
      <c r="Q44" s="178" t="s">
        <v>31</v>
      </c>
      <c r="R44" s="178" t="s">
        <v>646</v>
      </c>
      <c r="S44" s="178" t="s">
        <v>31</v>
      </c>
      <c r="T44" s="178" t="s">
        <v>646</v>
      </c>
      <c r="U44" s="178" t="s">
        <v>31</v>
      </c>
      <c r="V44" s="178" t="s">
        <v>646</v>
      </c>
      <c r="W44" s="178" t="s">
        <v>31</v>
      </c>
      <c r="X44" s="178" t="s">
        <v>646</v>
      </c>
      <c r="Y44" s="178" t="s">
        <v>31</v>
      </c>
      <c r="Z44" s="178" t="s">
        <v>646</v>
      </c>
      <c r="AA44" s="178" t="s">
        <v>31</v>
      </c>
      <c r="AB44" s="178" t="s">
        <v>646</v>
      </c>
      <c r="AC44" s="178" t="s">
        <v>31</v>
      </c>
      <c r="AD44" s="178" t="s">
        <v>646</v>
      </c>
      <c r="AE44" s="178" t="s">
        <v>31</v>
      </c>
      <c r="AF44" s="178" t="s">
        <v>646</v>
      </c>
      <c r="AG44" s="178" t="s">
        <v>31</v>
      </c>
      <c r="AH44" s="178" t="s">
        <v>646</v>
      </c>
      <c r="AI44" s="178" t="s">
        <v>31</v>
      </c>
      <c r="AJ44" s="178" t="s">
        <v>646</v>
      </c>
      <c r="AK44" s="178" t="s">
        <v>31</v>
      </c>
      <c r="AL44" s="178" t="s">
        <v>646</v>
      </c>
      <c r="AM44" s="178" t="s">
        <v>31</v>
      </c>
      <c r="AN44" s="178" t="s">
        <v>646</v>
      </c>
      <c r="AO44" s="178" t="s">
        <v>31</v>
      </c>
      <c r="AP44" s="178" t="s">
        <v>646</v>
      </c>
      <c r="AQ44" s="178" t="s">
        <v>31</v>
      </c>
      <c r="AR44" s="178" t="s">
        <v>646</v>
      </c>
      <c r="AS44" s="178" t="s">
        <v>31</v>
      </c>
      <c r="AT44" s="178" t="s">
        <v>646</v>
      </c>
      <c r="AU44" s="178" t="s">
        <v>31</v>
      </c>
      <c r="AV44" s="178" t="s">
        <v>646</v>
      </c>
      <c r="AW44" s="178" t="s">
        <v>646</v>
      </c>
      <c r="AX44" s="72"/>
      <c r="AY44" s="73"/>
    </row>
    <row r="45" spans="1:51" ht="15" customHeight="1" x14ac:dyDescent="0.25">
      <c r="A45" s="182" t="s">
        <v>522</v>
      </c>
      <c r="B45" s="182" t="s">
        <v>523</v>
      </c>
      <c r="C45" s="178" t="s">
        <v>646</v>
      </c>
      <c r="D45" s="178" t="s">
        <v>646</v>
      </c>
      <c r="E45" s="178" t="s">
        <v>646</v>
      </c>
      <c r="F45" s="178" t="s">
        <v>646</v>
      </c>
      <c r="G45" s="178" t="s">
        <v>646</v>
      </c>
      <c r="H45" s="178" t="s">
        <v>646</v>
      </c>
      <c r="I45" s="178" t="s">
        <v>31</v>
      </c>
      <c r="J45" s="178" t="s">
        <v>646</v>
      </c>
      <c r="K45" s="178" t="s">
        <v>31</v>
      </c>
      <c r="L45" s="178" t="s">
        <v>646</v>
      </c>
      <c r="M45" s="178" t="s">
        <v>31</v>
      </c>
      <c r="N45" s="178" t="s">
        <v>646</v>
      </c>
      <c r="O45" s="178" t="s">
        <v>31</v>
      </c>
      <c r="P45" s="178" t="s">
        <v>646</v>
      </c>
      <c r="Q45" s="178" t="s">
        <v>31</v>
      </c>
      <c r="R45" s="178" t="s">
        <v>646</v>
      </c>
      <c r="S45" s="178" t="s">
        <v>31</v>
      </c>
      <c r="T45" s="178" t="s">
        <v>646</v>
      </c>
      <c r="U45" s="178" t="s">
        <v>31</v>
      </c>
      <c r="V45" s="178" t="s">
        <v>646</v>
      </c>
      <c r="W45" s="178" t="s">
        <v>31</v>
      </c>
      <c r="X45" s="178" t="s">
        <v>646</v>
      </c>
      <c r="Y45" s="178" t="s">
        <v>31</v>
      </c>
      <c r="Z45" s="178" t="s">
        <v>646</v>
      </c>
      <c r="AA45" s="178" t="s">
        <v>31</v>
      </c>
      <c r="AB45" s="178" t="s">
        <v>646</v>
      </c>
      <c r="AC45" s="178" t="s">
        <v>31</v>
      </c>
      <c r="AD45" s="178" t="s">
        <v>646</v>
      </c>
      <c r="AE45" s="178" t="s">
        <v>31</v>
      </c>
      <c r="AF45" s="178" t="s">
        <v>646</v>
      </c>
      <c r="AG45" s="178" t="s">
        <v>31</v>
      </c>
      <c r="AH45" s="178" t="s">
        <v>646</v>
      </c>
      <c r="AI45" s="178" t="s">
        <v>31</v>
      </c>
      <c r="AJ45" s="178" t="s">
        <v>646</v>
      </c>
      <c r="AK45" s="178" t="s">
        <v>31</v>
      </c>
      <c r="AL45" s="178" t="s">
        <v>646</v>
      </c>
      <c r="AM45" s="178" t="s">
        <v>31</v>
      </c>
      <c r="AN45" s="178" t="s">
        <v>646</v>
      </c>
      <c r="AO45" s="178" t="s">
        <v>31</v>
      </c>
      <c r="AP45" s="178" t="s">
        <v>646</v>
      </c>
      <c r="AQ45" s="178" t="s">
        <v>31</v>
      </c>
      <c r="AR45" s="178" t="s">
        <v>646</v>
      </c>
      <c r="AS45" s="178" t="s">
        <v>31</v>
      </c>
      <c r="AT45" s="178" t="s">
        <v>646</v>
      </c>
      <c r="AU45" s="178" t="s">
        <v>31</v>
      </c>
      <c r="AV45" s="178" t="s">
        <v>646</v>
      </c>
      <c r="AW45" s="178" t="s">
        <v>646</v>
      </c>
      <c r="AX45" s="72"/>
      <c r="AY45" s="73"/>
    </row>
    <row r="46" spans="1:51" x14ac:dyDescent="0.25">
      <c r="A46" s="182" t="s">
        <v>524</v>
      </c>
      <c r="B46" s="182" t="s">
        <v>525</v>
      </c>
      <c r="C46" s="178" t="s">
        <v>646</v>
      </c>
      <c r="D46" s="178" t="s">
        <v>646</v>
      </c>
      <c r="E46" s="178" t="s">
        <v>646</v>
      </c>
      <c r="F46" s="178" t="s">
        <v>646</v>
      </c>
      <c r="G46" s="178" t="s">
        <v>646</v>
      </c>
      <c r="H46" s="178" t="s">
        <v>646</v>
      </c>
      <c r="I46" s="178" t="s">
        <v>31</v>
      </c>
      <c r="J46" s="178" t="s">
        <v>646</v>
      </c>
      <c r="K46" s="178" t="s">
        <v>31</v>
      </c>
      <c r="L46" s="178" t="s">
        <v>646</v>
      </c>
      <c r="M46" s="178" t="s">
        <v>31</v>
      </c>
      <c r="N46" s="178" t="s">
        <v>646</v>
      </c>
      <c r="O46" s="178" t="s">
        <v>31</v>
      </c>
      <c r="P46" s="178" t="s">
        <v>646</v>
      </c>
      <c r="Q46" s="178" t="s">
        <v>31</v>
      </c>
      <c r="R46" s="178" t="s">
        <v>646</v>
      </c>
      <c r="S46" s="178" t="s">
        <v>31</v>
      </c>
      <c r="T46" s="178" t="s">
        <v>646</v>
      </c>
      <c r="U46" s="178" t="s">
        <v>31</v>
      </c>
      <c r="V46" s="178" t="s">
        <v>646</v>
      </c>
      <c r="W46" s="178" t="s">
        <v>31</v>
      </c>
      <c r="X46" s="178" t="s">
        <v>646</v>
      </c>
      <c r="Y46" s="178" t="s">
        <v>31</v>
      </c>
      <c r="Z46" s="178" t="s">
        <v>646</v>
      </c>
      <c r="AA46" s="178" t="s">
        <v>31</v>
      </c>
      <c r="AB46" s="178" t="s">
        <v>646</v>
      </c>
      <c r="AC46" s="178" t="s">
        <v>31</v>
      </c>
      <c r="AD46" s="178" t="s">
        <v>646</v>
      </c>
      <c r="AE46" s="178" t="s">
        <v>31</v>
      </c>
      <c r="AF46" s="178" t="s">
        <v>646</v>
      </c>
      <c r="AG46" s="178" t="s">
        <v>31</v>
      </c>
      <c r="AH46" s="178" t="s">
        <v>646</v>
      </c>
      <c r="AI46" s="178" t="s">
        <v>31</v>
      </c>
      <c r="AJ46" s="178" t="s">
        <v>646</v>
      </c>
      <c r="AK46" s="178" t="s">
        <v>31</v>
      </c>
      <c r="AL46" s="178" t="s">
        <v>646</v>
      </c>
      <c r="AM46" s="178" t="s">
        <v>31</v>
      </c>
      <c r="AN46" s="178" t="s">
        <v>646</v>
      </c>
      <c r="AO46" s="178" t="s">
        <v>31</v>
      </c>
      <c r="AP46" s="178" t="s">
        <v>646</v>
      </c>
      <c r="AQ46" s="178" t="s">
        <v>31</v>
      </c>
      <c r="AR46" s="178" t="s">
        <v>646</v>
      </c>
      <c r="AS46" s="178" t="s">
        <v>31</v>
      </c>
      <c r="AT46" s="178" t="s">
        <v>646</v>
      </c>
      <c r="AU46" s="178" t="s">
        <v>31</v>
      </c>
      <c r="AV46" s="178" t="s">
        <v>646</v>
      </c>
      <c r="AW46" s="178" t="s">
        <v>646</v>
      </c>
      <c r="AX46" s="72"/>
      <c r="AY46" s="73"/>
    </row>
    <row r="47" spans="1:51" x14ac:dyDescent="0.25">
      <c r="A47" s="182" t="s">
        <v>598</v>
      </c>
      <c r="B47" s="180" t="s">
        <v>311</v>
      </c>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78"/>
      <c r="AB47" s="178"/>
      <c r="AC47" s="178"/>
      <c r="AD47" s="178"/>
      <c r="AE47" s="178"/>
      <c r="AF47" s="178"/>
      <c r="AG47" s="178"/>
      <c r="AH47" s="178"/>
      <c r="AI47" s="178"/>
      <c r="AJ47" s="178"/>
      <c r="AK47" s="178"/>
      <c r="AL47" s="178"/>
      <c r="AM47" s="178"/>
      <c r="AN47" s="178"/>
      <c r="AO47" s="178"/>
      <c r="AP47" s="178"/>
      <c r="AQ47" s="178"/>
      <c r="AR47" s="178"/>
      <c r="AS47" s="178"/>
      <c r="AT47" s="178"/>
      <c r="AU47" s="178"/>
      <c r="AV47" s="178"/>
      <c r="AW47" s="178"/>
      <c r="AX47" s="72"/>
      <c r="AY47" s="73"/>
    </row>
    <row r="48" spans="1:51" x14ac:dyDescent="0.25">
      <c r="A48" s="182" t="s">
        <v>312</v>
      </c>
      <c r="B48" s="182" t="s">
        <v>313</v>
      </c>
      <c r="C48" s="178" t="s">
        <v>646</v>
      </c>
      <c r="D48" s="178" t="s">
        <v>646</v>
      </c>
      <c r="E48" s="178" t="s">
        <v>646</v>
      </c>
      <c r="F48" s="178" t="s">
        <v>646</v>
      </c>
      <c r="G48" s="178" t="s">
        <v>646</v>
      </c>
      <c r="H48" s="178" t="s">
        <v>646</v>
      </c>
      <c r="I48" s="178" t="s">
        <v>31</v>
      </c>
      <c r="J48" s="178" t="s">
        <v>646</v>
      </c>
      <c r="K48" s="178" t="s">
        <v>31</v>
      </c>
      <c r="L48" s="178" t="s">
        <v>646</v>
      </c>
      <c r="M48" s="178" t="s">
        <v>31</v>
      </c>
      <c r="N48" s="178" t="s">
        <v>646</v>
      </c>
      <c r="O48" s="178" t="s">
        <v>31</v>
      </c>
      <c r="P48" s="178" t="s">
        <v>646</v>
      </c>
      <c r="Q48" s="178" t="s">
        <v>31</v>
      </c>
      <c r="R48" s="178" t="s">
        <v>646</v>
      </c>
      <c r="S48" s="178" t="s">
        <v>31</v>
      </c>
      <c r="T48" s="178" t="s">
        <v>646</v>
      </c>
      <c r="U48" s="178" t="s">
        <v>31</v>
      </c>
      <c r="V48" s="178" t="s">
        <v>646</v>
      </c>
      <c r="W48" s="178" t="s">
        <v>31</v>
      </c>
      <c r="X48" s="178" t="s">
        <v>646</v>
      </c>
      <c r="Y48" s="178" t="s">
        <v>31</v>
      </c>
      <c r="Z48" s="178" t="s">
        <v>646</v>
      </c>
      <c r="AA48" s="178" t="s">
        <v>31</v>
      </c>
      <c r="AB48" s="178" t="s">
        <v>646</v>
      </c>
      <c r="AC48" s="178" t="s">
        <v>31</v>
      </c>
      <c r="AD48" s="178" t="s">
        <v>646</v>
      </c>
      <c r="AE48" s="178" t="s">
        <v>31</v>
      </c>
      <c r="AF48" s="178" t="s">
        <v>646</v>
      </c>
      <c r="AG48" s="178" t="s">
        <v>31</v>
      </c>
      <c r="AH48" s="178" t="s">
        <v>646</v>
      </c>
      <c r="AI48" s="178" t="s">
        <v>31</v>
      </c>
      <c r="AJ48" s="178" t="s">
        <v>646</v>
      </c>
      <c r="AK48" s="178" t="s">
        <v>31</v>
      </c>
      <c r="AL48" s="178" t="s">
        <v>646</v>
      </c>
      <c r="AM48" s="178" t="s">
        <v>31</v>
      </c>
      <c r="AN48" s="178" t="s">
        <v>646</v>
      </c>
      <c r="AO48" s="178" t="s">
        <v>31</v>
      </c>
      <c r="AP48" s="178" t="s">
        <v>646</v>
      </c>
      <c r="AQ48" s="178" t="s">
        <v>31</v>
      </c>
      <c r="AR48" s="178" t="s">
        <v>646</v>
      </c>
      <c r="AS48" s="178" t="s">
        <v>31</v>
      </c>
      <c r="AT48" s="178" t="s">
        <v>646</v>
      </c>
      <c r="AU48" s="178" t="s">
        <v>31</v>
      </c>
      <c r="AV48" s="178" t="s">
        <v>646</v>
      </c>
      <c r="AW48" s="178" t="s">
        <v>646</v>
      </c>
      <c r="AX48" s="72"/>
      <c r="AY48" s="73"/>
    </row>
    <row r="49" spans="1:54" x14ac:dyDescent="0.25">
      <c r="A49" s="182" t="s">
        <v>314</v>
      </c>
      <c r="B49" s="182" t="s">
        <v>301</v>
      </c>
      <c r="C49" s="178" t="s">
        <v>646</v>
      </c>
      <c r="D49" s="178" t="s">
        <v>646</v>
      </c>
      <c r="E49" s="178" t="s">
        <v>646</v>
      </c>
      <c r="F49" s="178" t="s">
        <v>646</v>
      </c>
      <c r="G49" s="178" t="s">
        <v>646</v>
      </c>
      <c r="H49" s="178" t="s">
        <v>646</v>
      </c>
      <c r="I49" s="178" t="s">
        <v>31</v>
      </c>
      <c r="J49" s="178" t="s">
        <v>646</v>
      </c>
      <c r="K49" s="178" t="s">
        <v>31</v>
      </c>
      <c r="L49" s="178" t="s">
        <v>646</v>
      </c>
      <c r="M49" s="178" t="s">
        <v>31</v>
      </c>
      <c r="N49" s="178" t="s">
        <v>646</v>
      </c>
      <c r="O49" s="178" t="s">
        <v>31</v>
      </c>
      <c r="P49" s="178" t="s">
        <v>646</v>
      </c>
      <c r="Q49" s="178" t="s">
        <v>31</v>
      </c>
      <c r="R49" s="178" t="s">
        <v>646</v>
      </c>
      <c r="S49" s="178" t="s">
        <v>31</v>
      </c>
      <c r="T49" s="178" t="s">
        <v>646</v>
      </c>
      <c r="U49" s="178" t="s">
        <v>31</v>
      </c>
      <c r="V49" s="178" t="s">
        <v>646</v>
      </c>
      <c r="W49" s="178" t="s">
        <v>31</v>
      </c>
      <c r="X49" s="178" t="s">
        <v>646</v>
      </c>
      <c r="Y49" s="178" t="s">
        <v>31</v>
      </c>
      <c r="Z49" s="178" t="s">
        <v>646</v>
      </c>
      <c r="AA49" s="178" t="s">
        <v>31</v>
      </c>
      <c r="AB49" s="178" t="s">
        <v>646</v>
      </c>
      <c r="AC49" s="178" t="s">
        <v>31</v>
      </c>
      <c r="AD49" s="178" t="s">
        <v>646</v>
      </c>
      <c r="AE49" s="178" t="s">
        <v>31</v>
      </c>
      <c r="AF49" s="178" t="s">
        <v>646</v>
      </c>
      <c r="AG49" s="178" t="s">
        <v>31</v>
      </c>
      <c r="AH49" s="178" t="s">
        <v>646</v>
      </c>
      <c r="AI49" s="178" t="s">
        <v>31</v>
      </c>
      <c r="AJ49" s="178" t="s">
        <v>646</v>
      </c>
      <c r="AK49" s="178" t="s">
        <v>31</v>
      </c>
      <c r="AL49" s="178" t="s">
        <v>646</v>
      </c>
      <c r="AM49" s="178" t="s">
        <v>31</v>
      </c>
      <c r="AN49" s="178" t="s">
        <v>646</v>
      </c>
      <c r="AO49" s="178" t="s">
        <v>31</v>
      </c>
      <c r="AP49" s="178" t="s">
        <v>646</v>
      </c>
      <c r="AQ49" s="178" t="s">
        <v>31</v>
      </c>
      <c r="AR49" s="178" t="s">
        <v>646</v>
      </c>
      <c r="AS49" s="178" t="s">
        <v>31</v>
      </c>
      <c r="AT49" s="178" t="s">
        <v>646</v>
      </c>
      <c r="AU49" s="178" t="s">
        <v>31</v>
      </c>
      <c r="AV49" s="178" t="s">
        <v>646</v>
      </c>
      <c r="AW49" s="178" t="s">
        <v>646</v>
      </c>
      <c r="AX49" s="72"/>
      <c r="AY49" s="73"/>
    </row>
    <row r="50" spans="1:54" x14ac:dyDescent="0.25">
      <c r="A50" s="182" t="s">
        <v>315</v>
      </c>
      <c r="B50" s="182" t="s">
        <v>303</v>
      </c>
      <c r="C50" s="178" t="s">
        <v>646</v>
      </c>
      <c r="D50" s="178" t="s">
        <v>646</v>
      </c>
      <c r="E50" s="178" t="s">
        <v>646</v>
      </c>
      <c r="F50" s="178" t="s">
        <v>646</v>
      </c>
      <c r="G50" s="178" t="s">
        <v>646</v>
      </c>
      <c r="H50" s="178" t="s">
        <v>646</v>
      </c>
      <c r="I50" s="178" t="s">
        <v>31</v>
      </c>
      <c r="J50" s="178" t="s">
        <v>646</v>
      </c>
      <c r="K50" s="178" t="s">
        <v>31</v>
      </c>
      <c r="L50" s="178" t="s">
        <v>646</v>
      </c>
      <c r="M50" s="178" t="s">
        <v>31</v>
      </c>
      <c r="N50" s="178" t="s">
        <v>646</v>
      </c>
      <c r="O50" s="178" t="s">
        <v>31</v>
      </c>
      <c r="P50" s="178" t="s">
        <v>646</v>
      </c>
      <c r="Q50" s="178" t="s">
        <v>31</v>
      </c>
      <c r="R50" s="178" t="s">
        <v>646</v>
      </c>
      <c r="S50" s="178" t="s">
        <v>31</v>
      </c>
      <c r="T50" s="178" t="s">
        <v>646</v>
      </c>
      <c r="U50" s="178" t="s">
        <v>31</v>
      </c>
      <c r="V50" s="178" t="s">
        <v>646</v>
      </c>
      <c r="W50" s="178" t="s">
        <v>31</v>
      </c>
      <c r="X50" s="178" t="s">
        <v>646</v>
      </c>
      <c r="Y50" s="178" t="s">
        <v>31</v>
      </c>
      <c r="Z50" s="178" t="s">
        <v>646</v>
      </c>
      <c r="AA50" s="178" t="s">
        <v>31</v>
      </c>
      <c r="AB50" s="178" t="s">
        <v>646</v>
      </c>
      <c r="AC50" s="178" t="s">
        <v>31</v>
      </c>
      <c r="AD50" s="178" t="s">
        <v>646</v>
      </c>
      <c r="AE50" s="178" t="s">
        <v>31</v>
      </c>
      <c r="AF50" s="178" t="s">
        <v>646</v>
      </c>
      <c r="AG50" s="178" t="s">
        <v>31</v>
      </c>
      <c r="AH50" s="178" t="s">
        <v>646</v>
      </c>
      <c r="AI50" s="178" t="s">
        <v>31</v>
      </c>
      <c r="AJ50" s="178" t="s">
        <v>646</v>
      </c>
      <c r="AK50" s="178" t="s">
        <v>31</v>
      </c>
      <c r="AL50" s="178" t="s">
        <v>646</v>
      </c>
      <c r="AM50" s="178" t="s">
        <v>31</v>
      </c>
      <c r="AN50" s="178" t="s">
        <v>646</v>
      </c>
      <c r="AO50" s="178" t="s">
        <v>31</v>
      </c>
      <c r="AP50" s="178" t="s">
        <v>646</v>
      </c>
      <c r="AQ50" s="178" t="s">
        <v>31</v>
      </c>
      <c r="AR50" s="178" t="s">
        <v>646</v>
      </c>
      <c r="AS50" s="178" t="s">
        <v>31</v>
      </c>
      <c r="AT50" s="178" t="s">
        <v>646</v>
      </c>
      <c r="AU50" s="178" t="s">
        <v>31</v>
      </c>
      <c r="AV50" s="178" t="s">
        <v>646</v>
      </c>
      <c r="AW50" s="178" t="s">
        <v>646</v>
      </c>
      <c r="AX50" s="72"/>
      <c r="AY50" s="73"/>
    </row>
    <row r="51" spans="1:54" ht="35.25" customHeight="1" x14ac:dyDescent="0.25">
      <c r="A51" s="182" t="s">
        <v>316</v>
      </c>
      <c r="B51" s="182" t="s">
        <v>305</v>
      </c>
      <c r="C51" s="178" t="s">
        <v>646</v>
      </c>
      <c r="D51" s="178" t="s">
        <v>646</v>
      </c>
      <c r="E51" s="178" t="s">
        <v>646</v>
      </c>
      <c r="F51" s="178" t="s">
        <v>646</v>
      </c>
      <c r="G51" s="178" t="s">
        <v>646</v>
      </c>
      <c r="H51" s="178" t="s">
        <v>646</v>
      </c>
      <c r="I51" s="178" t="s">
        <v>31</v>
      </c>
      <c r="J51" s="178" t="s">
        <v>646</v>
      </c>
      <c r="K51" s="178" t="s">
        <v>31</v>
      </c>
      <c r="L51" s="178" t="s">
        <v>646</v>
      </c>
      <c r="M51" s="178" t="s">
        <v>31</v>
      </c>
      <c r="N51" s="178" t="s">
        <v>646</v>
      </c>
      <c r="O51" s="178" t="s">
        <v>31</v>
      </c>
      <c r="P51" s="178" t="s">
        <v>646</v>
      </c>
      <c r="Q51" s="178" t="s">
        <v>31</v>
      </c>
      <c r="R51" s="178" t="s">
        <v>646</v>
      </c>
      <c r="S51" s="178" t="s">
        <v>31</v>
      </c>
      <c r="T51" s="178" t="s">
        <v>646</v>
      </c>
      <c r="U51" s="178" t="s">
        <v>31</v>
      </c>
      <c r="V51" s="178" t="s">
        <v>646</v>
      </c>
      <c r="W51" s="178" t="s">
        <v>31</v>
      </c>
      <c r="X51" s="178" t="s">
        <v>646</v>
      </c>
      <c r="Y51" s="178" t="s">
        <v>31</v>
      </c>
      <c r="Z51" s="178" t="s">
        <v>646</v>
      </c>
      <c r="AA51" s="178" t="s">
        <v>31</v>
      </c>
      <c r="AB51" s="178" t="s">
        <v>646</v>
      </c>
      <c r="AC51" s="178" t="s">
        <v>31</v>
      </c>
      <c r="AD51" s="178" t="s">
        <v>646</v>
      </c>
      <c r="AE51" s="178" t="s">
        <v>31</v>
      </c>
      <c r="AF51" s="178" t="s">
        <v>646</v>
      </c>
      <c r="AG51" s="178" t="s">
        <v>31</v>
      </c>
      <c r="AH51" s="178" t="s">
        <v>646</v>
      </c>
      <c r="AI51" s="178" t="s">
        <v>31</v>
      </c>
      <c r="AJ51" s="178" t="s">
        <v>646</v>
      </c>
      <c r="AK51" s="178" t="s">
        <v>31</v>
      </c>
      <c r="AL51" s="178" t="s">
        <v>646</v>
      </c>
      <c r="AM51" s="178" t="s">
        <v>31</v>
      </c>
      <c r="AN51" s="178" t="s">
        <v>646</v>
      </c>
      <c r="AO51" s="178" t="s">
        <v>31</v>
      </c>
      <c r="AP51" s="178" t="s">
        <v>646</v>
      </c>
      <c r="AQ51" s="178" t="s">
        <v>31</v>
      </c>
      <c r="AR51" s="178" t="s">
        <v>646</v>
      </c>
      <c r="AS51" s="178" t="s">
        <v>31</v>
      </c>
      <c r="AT51" s="178" t="s">
        <v>646</v>
      </c>
      <c r="AU51" s="178" t="s">
        <v>31</v>
      </c>
      <c r="AV51" s="178" t="s">
        <v>646</v>
      </c>
      <c r="AW51" s="178" t="s">
        <v>646</v>
      </c>
      <c r="AX51" s="72"/>
      <c r="AY51" s="73"/>
    </row>
    <row r="52" spans="1:54" s="75" customFormat="1" ht="30" x14ac:dyDescent="0.25">
      <c r="A52" s="182" t="s">
        <v>317</v>
      </c>
      <c r="B52" s="182" t="s">
        <v>307</v>
      </c>
      <c r="C52" s="178" t="s">
        <v>646</v>
      </c>
      <c r="D52" s="178" t="s">
        <v>646</v>
      </c>
      <c r="E52" s="178" t="s">
        <v>646</v>
      </c>
      <c r="F52" s="178" t="s">
        <v>646</v>
      </c>
      <c r="G52" s="178" t="s">
        <v>646</v>
      </c>
      <c r="H52" s="178" t="s">
        <v>646</v>
      </c>
      <c r="I52" s="178" t="s">
        <v>31</v>
      </c>
      <c r="J52" s="178" t="s">
        <v>646</v>
      </c>
      <c r="K52" s="178" t="s">
        <v>31</v>
      </c>
      <c r="L52" s="178" t="s">
        <v>646</v>
      </c>
      <c r="M52" s="178" t="s">
        <v>31</v>
      </c>
      <c r="N52" s="178" t="s">
        <v>646</v>
      </c>
      <c r="O52" s="178" t="s">
        <v>31</v>
      </c>
      <c r="P52" s="178" t="s">
        <v>646</v>
      </c>
      <c r="Q52" s="178" t="s">
        <v>31</v>
      </c>
      <c r="R52" s="178" t="s">
        <v>646</v>
      </c>
      <c r="S52" s="178" t="s">
        <v>31</v>
      </c>
      <c r="T52" s="178" t="s">
        <v>646</v>
      </c>
      <c r="U52" s="178" t="s">
        <v>31</v>
      </c>
      <c r="V52" s="178" t="s">
        <v>646</v>
      </c>
      <c r="W52" s="178" t="s">
        <v>31</v>
      </c>
      <c r="X52" s="178" t="s">
        <v>646</v>
      </c>
      <c r="Y52" s="178" t="s">
        <v>31</v>
      </c>
      <c r="Z52" s="178" t="s">
        <v>646</v>
      </c>
      <c r="AA52" s="178" t="s">
        <v>31</v>
      </c>
      <c r="AB52" s="178" t="s">
        <v>646</v>
      </c>
      <c r="AC52" s="178" t="s">
        <v>31</v>
      </c>
      <c r="AD52" s="178" t="s">
        <v>646</v>
      </c>
      <c r="AE52" s="178" t="s">
        <v>31</v>
      </c>
      <c r="AF52" s="178" t="s">
        <v>646</v>
      </c>
      <c r="AG52" s="178" t="s">
        <v>31</v>
      </c>
      <c r="AH52" s="178" t="s">
        <v>646</v>
      </c>
      <c r="AI52" s="178" t="s">
        <v>31</v>
      </c>
      <c r="AJ52" s="178" t="s">
        <v>646</v>
      </c>
      <c r="AK52" s="178" t="s">
        <v>31</v>
      </c>
      <c r="AL52" s="178" t="s">
        <v>646</v>
      </c>
      <c r="AM52" s="178" t="s">
        <v>31</v>
      </c>
      <c r="AN52" s="178" t="s">
        <v>646</v>
      </c>
      <c r="AO52" s="178" t="s">
        <v>31</v>
      </c>
      <c r="AP52" s="178" t="s">
        <v>646</v>
      </c>
      <c r="AQ52" s="178" t="s">
        <v>31</v>
      </c>
      <c r="AR52" s="178" t="s">
        <v>646</v>
      </c>
      <c r="AS52" s="178" t="s">
        <v>31</v>
      </c>
      <c r="AT52" s="178" t="s">
        <v>646</v>
      </c>
      <c r="AU52" s="178" t="s">
        <v>31</v>
      </c>
      <c r="AV52" s="178" t="s">
        <v>646</v>
      </c>
      <c r="AW52" s="178" t="s">
        <v>646</v>
      </c>
      <c r="AX52" s="74"/>
      <c r="AY52" s="74"/>
    </row>
    <row r="53" spans="1:54" ht="47.25" x14ac:dyDescent="0.25">
      <c r="A53" s="182" t="s">
        <v>318</v>
      </c>
      <c r="B53" s="182" t="s">
        <v>309</v>
      </c>
      <c r="C53" s="178" t="s">
        <v>646</v>
      </c>
      <c r="D53" s="178" t="s">
        <v>646</v>
      </c>
      <c r="E53" s="178" t="s">
        <v>646</v>
      </c>
      <c r="F53" s="178" t="s">
        <v>646</v>
      </c>
      <c r="G53" s="178" t="s">
        <v>646</v>
      </c>
      <c r="H53" s="178" t="s">
        <v>646</v>
      </c>
      <c r="I53" s="178" t="s">
        <v>31</v>
      </c>
      <c r="J53" s="178" t="s">
        <v>646</v>
      </c>
      <c r="K53" s="178" t="s">
        <v>31</v>
      </c>
      <c r="L53" s="178" t="s">
        <v>646</v>
      </c>
      <c r="M53" s="178" t="s">
        <v>31</v>
      </c>
      <c r="N53" s="178" t="s">
        <v>646</v>
      </c>
      <c r="O53" s="178" t="s">
        <v>31</v>
      </c>
      <c r="P53" s="178" t="s">
        <v>646</v>
      </c>
      <c r="Q53" s="178" t="s">
        <v>31</v>
      </c>
      <c r="R53" s="178" t="s">
        <v>646</v>
      </c>
      <c r="S53" s="178" t="s">
        <v>31</v>
      </c>
      <c r="T53" s="178" t="s">
        <v>646</v>
      </c>
      <c r="U53" s="178" t="s">
        <v>31</v>
      </c>
      <c r="V53" s="178" t="s">
        <v>646</v>
      </c>
      <c r="W53" s="178" t="s">
        <v>31</v>
      </c>
      <c r="X53" s="178" t="s">
        <v>646</v>
      </c>
      <c r="Y53" s="178" t="s">
        <v>31</v>
      </c>
      <c r="Z53" s="178" t="s">
        <v>646</v>
      </c>
      <c r="AA53" s="178" t="s">
        <v>31</v>
      </c>
      <c r="AB53" s="178" t="s">
        <v>646</v>
      </c>
      <c r="AC53" s="178" t="s">
        <v>31</v>
      </c>
      <c r="AD53" s="178" t="s">
        <v>646</v>
      </c>
      <c r="AE53" s="178" t="s">
        <v>31</v>
      </c>
      <c r="AF53" s="178" t="s">
        <v>646</v>
      </c>
      <c r="AG53" s="178" t="s">
        <v>31</v>
      </c>
      <c r="AH53" s="178" t="s">
        <v>646</v>
      </c>
      <c r="AI53" s="178" t="s">
        <v>31</v>
      </c>
      <c r="AJ53" s="178" t="s">
        <v>646</v>
      </c>
      <c r="AK53" s="178" t="s">
        <v>31</v>
      </c>
      <c r="AL53" s="178" t="s">
        <v>646</v>
      </c>
      <c r="AM53" s="178" t="s">
        <v>31</v>
      </c>
      <c r="AN53" s="178" t="s">
        <v>646</v>
      </c>
      <c r="AO53" s="178" t="s">
        <v>31</v>
      </c>
      <c r="AP53" s="178" t="s">
        <v>646</v>
      </c>
      <c r="AQ53" s="178" t="s">
        <v>31</v>
      </c>
      <c r="AR53" s="178" t="s">
        <v>646</v>
      </c>
      <c r="AS53" s="178" t="s">
        <v>31</v>
      </c>
      <c r="AT53" s="178" t="s">
        <v>646</v>
      </c>
      <c r="AU53" s="178" t="s">
        <v>31</v>
      </c>
      <c r="AV53" s="178" t="s">
        <v>646</v>
      </c>
      <c r="AW53" s="178" t="s">
        <v>646</v>
      </c>
      <c r="AX53" s="72" t="s">
        <v>484</v>
      </c>
      <c r="AY53" s="73">
        <f>AW53-AW60</f>
        <v>-0.66239000000000003</v>
      </c>
      <c r="AZ53" s="29" t="str">
        <f>CONCATENATE(AY53,AX53,B53)</f>
        <v>-0,66239 кабельных линий электропередачи, км</v>
      </c>
      <c r="BA53" s="29" t="str">
        <f>CONCATENATE(AZ53,BB53,AZ54,BB53,AZ55,BB53,AZ56,BB53,AZ57)</f>
        <v>-0,66239 кабельных линий электропередачи, км
0 шт./комплекты
5,46 га.
0 т.у.
0 протяженность, км</v>
      </c>
      <c r="BB53" s="76" t="s">
        <v>485</v>
      </c>
    </row>
    <row r="54" spans="1:54" x14ac:dyDescent="0.25">
      <c r="A54" s="182" t="s">
        <v>319</v>
      </c>
      <c r="B54" s="182" t="s">
        <v>517</v>
      </c>
      <c r="C54" s="178" t="s">
        <v>646</v>
      </c>
      <c r="D54" s="178" t="s">
        <v>646</v>
      </c>
      <c r="E54" s="178" t="s">
        <v>646</v>
      </c>
      <c r="F54" s="178" t="s">
        <v>646</v>
      </c>
      <c r="G54" s="178" t="s">
        <v>646</v>
      </c>
      <c r="H54" s="178" t="s">
        <v>646</v>
      </c>
      <c r="I54" s="178" t="s">
        <v>31</v>
      </c>
      <c r="J54" s="178" t="s">
        <v>646</v>
      </c>
      <c r="K54" s="178" t="s">
        <v>31</v>
      </c>
      <c r="L54" s="178" t="s">
        <v>646</v>
      </c>
      <c r="M54" s="178" t="s">
        <v>31</v>
      </c>
      <c r="N54" s="178" t="s">
        <v>646</v>
      </c>
      <c r="O54" s="178" t="s">
        <v>31</v>
      </c>
      <c r="P54" s="178" t="s">
        <v>646</v>
      </c>
      <c r="Q54" s="178" t="s">
        <v>31</v>
      </c>
      <c r="R54" s="178" t="s">
        <v>646</v>
      </c>
      <c r="S54" s="178" t="s">
        <v>31</v>
      </c>
      <c r="T54" s="178" t="s">
        <v>646</v>
      </c>
      <c r="U54" s="178" t="s">
        <v>31</v>
      </c>
      <c r="V54" s="178" t="s">
        <v>646</v>
      </c>
      <c r="W54" s="178" t="s">
        <v>31</v>
      </c>
      <c r="X54" s="178" t="s">
        <v>646</v>
      </c>
      <c r="Y54" s="178" t="s">
        <v>31</v>
      </c>
      <c r="Z54" s="178" t="s">
        <v>646</v>
      </c>
      <c r="AA54" s="178" t="s">
        <v>31</v>
      </c>
      <c r="AB54" s="178" t="s">
        <v>646</v>
      </c>
      <c r="AC54" s="178" t="s">
        <v>31</v>
      </c>
      <c r="AD54" s="178" t="s">
        <v>646</v>
      </c>
      <c r="AE54" s="178" t="s">
        <v>31</v>
      </c>
      <c r="AF54" s="178" t="s">
        <v>646</v>
      </c>
      <c r="AG54" s="178" t="s">
        <v>31</v>
      </c>
      <c r="AH54" s="178" t="s">
        <v>646</v>
      </c>
      <c r="AI54" s="178" t="s">
        <v>31</v>
      </c>
      <c r="AJ54" s="178" t="s">
        <v>646</v>
      </c>
      <c r="AK54" s="178" t="s">
        <v>31</v>
      </c>
      <c r="AL54" s="178" t="s">
        <v>646</v>
      </c>
      <c r="AM54" s="178" t="s">
        <v>31</v>
      </c>
      <c r="AN54" s="178" t="s">
        <v>646</v>
      </c>
      <c r="AO54" s="178" t="s">
        <v>31</v>
      </c>
      <c r="AP54" s="178" t="s">
        <v>646</v>
      </c>
      <c r="AQ54" s="178" t="s">
        <v>31</v>
      </c>
      <c r="AR54" s="178" t="s">
        <v>646</v>
      </c>
      <c r="AS54" s="178" t="s">
        <v>31</v>
      </c>
      <c r="AT54" s="178" t="s">
        <v>646</v>
      </c>
      <c r="AU54" s="178" t="s">
        <v>31</v>
      </c>
      <c r="AV54" s="178" t="s">
        <v>646</v>
      </c>
      <c r="AW54" s="178" t="s">
        <v>646</v>
      </c>
      <c r="AX54" s="72" t="s">
        <v>484</v>
      </c>
      <c r="AY54" s="73">
        <f t="shared" ref="AY54:AY57" si="0">AW54-AW61</f>
        <v>0</v>
      </c>
      <c r="AZ54" s="29" t="str">
        <f t="shared" ref="AZ54:AZ57" si="1">CONCATENATE(AY54,AX54,B54)</f>
        <v>0 шт./комплекты</v>
      </c>
    </row>
    <row r="55" spans="1:54" x14ac:dyDescent="0.25">
      <c r="A55" s="182" t="s">
        <v>526</v>
      </c>
      <c r="B55" s="182" t="s">
        <v>519</v>
      </c>
      <c r="C55" s="178" t="s">
        <v>671</v>
      </c>
      <c r="D55" s="178" t="s">
        <v>671</v>
      </c>
      <c r="E55" s="178" t="s">
        <v>671</v>
      </c>
      <c r="F55" s="178" t="s">
        <v>671</v>
      </c>
      <c r="G55" s="178" t="s">
        <v>646</v>
      </c>
      <c r="H55" s="178" t="s">
        <v>646</v>
      </c>
      <c r="I55" s="178" t="s">
        <v>31</v>
      </c>
      <c r="J55" s="178" t="s">
        <v>646</v>
      </c>
      <c r="K55" s="178" t="s">
        <v>31</v>
      </c>
      <c r="L55" s="178" t="s">
        <v>646</v>
      </c>
      <c r="M55" s="178" t="s">
        <v>31</v>
      </c>
      <c r="N55" s="178" t="s">
        <v>646</v>
      </c>
      <c r="O55" s="178" t="s">
        <v>31</v>
      </c>
      <c r="P55" s="178" t="s">
        <v>646</v>
      </c>
      <c r="Q55" s="178" t="s">
        <v>598</v>
      </c>
      <c r="R55" s="178" t="s">
        <v>646</v>
      </c>
      <c r="S55" s="178" t="s">
        <v>31</v>
      </c>
      <c r="T55" s="178" t="s">
        <v>646</v>
      </c>
      <c r="U55" s="178" t="s">
        <v>598</v>
      </c>
      <c r="V55" s="178" t="s">
        <v>646</v>
      </c>
      <c r="W55" s="178" t="s">
        <v>31</v>
      </c>
      <c r="X55" s="178" t="s">
        <v>646</v>
      </c>
      <c r="Y55" s="178" t="s">
        <v>31</v>
      </c>
      <c r="Z55" s="178" t="s">
        <v>646</v>
      </c>
      <c r="AA55" s="178" t="s">
        <v>31</v>
      </c>
      <c r="AB55" s="178" t="s">
        <v>646</v>
      </c>
      <c r="AC55" s="178" t="s">
        <v>31</v>
      </c>
      <c r="AD55" s="178" t="s">
        <v>646</v>
      </c>
      <c r="AE55" s="178" t="s">
        <v>31</v>
      </c>
      <c r="AF55" s="178" t="s">
        <v>646</v>
      </c>
      <c r="AG55" s="178" t="s">
        <v>598</v>
      </c>
      <c r="AH55" s="178" t="s">
        <v>671</v>
      </c>
      <c r="AI55" s="178" t="s">
        <v>598</v>
      </c>
      <c r="AJ55" s="178" t="s">
        <v>646</v>
      </c>
      <c r="AK55" s="178" t="s">
        <v>31</v>
      </c>
      <c r="AL55" s="178" t="s">
        <v>646</v>
      </c>
      <c r="AM55" s="178" t="s">
        <v>31</v>
      </c>
      <c r="AN55" s="178" t="s">
        <v>646</v>
      </c>
      <c r="AO55" s="178" t="s">
        <v>31</v>
      </c>
      <c r="AP55" s="178" t="s">
        <v>646</v>
      </c>
      <c r="AQ55" s="178" t="s">
        <v>31</v>
      </c>
      <c r="AR55" s="178" t="s">
        <v>646</v>
      </c>
      <c r="AS55" s="178" t="s">
        <v>31</v>
      </c>
      <c r="AT55" s="178" t="s">
        <v>646</v>
      </c>
      <c r="AU55" s="178" t="s">
        <v>31</v>
      </c>
      <c r="AV55" s="178" t="s">
        <v>671</v>
      </c>
      <c r="AW55" s="178" t="s">
        <v>671</v>
      </c>
      <c r="AX55" s="72" t="s">
        <v>484</v>
      </c>
      <c r="AY55" s="73">
        <f t="shared" si="0"/>
        <v>5.46</v>
      </c>
      <c r="AZ55" s="29" t="str">
        <f t="shared" si="1"/>
        <v>5,46 га.</v>
      </c>
    </row>
    <row r="56" spans="1:54" x14ac:dyDescent="0.25">
      <c r="A56" s="182" t="s">
        <v>527</v>
      </c>
      <c r="B56" s="182" t="s">
        <v>521</v>
      </c>
      <c r="C56" s="178" t="s">
        <v>646</v>
      </c>
      <c r="D56" s="178" t="s">
        <v>646</v>
      </c>
      <c r="E56" s="178" t="s">
        <v>646</v>
      </c>
      <c r="F56" s="178" t="s">
        <v>646</v>
      </c>
      <c r="G56" s="178" t="s">
        <v>646</v>
      </c>
      <c r="H56" s="178" t="s">
        <v>646</v>
      </c>
      <c r="I56" s="178" t="s">
        <v>31</v>
      </c>
      <c r="J56" s="178" t="s">
        <v>646</v>
      </c>
      <c r="K56" s="178" t="s">
        <v>31</v>
      </c>
      <c r="L56" s="178" t="s">
        <v>646</v>
      </c>
      <c r="M56" s="178" t="s">
        <v>31</v>
      </c>
      <c r="N56" s="178" t="s">
        <v>646</v>
      </c>
      <c r="O56" s="178" t="s">
        <v>31</v>
      </c>
      <c r="P56" s="178" t="s">
        <v>646</v>
      </c>
      <c r="Q56" s="178" t="s">
        <v>31</v>
      </c>
      <c r="R56" s="178" t="s">
        <v>646</v>
      </c>
      <c r="S56" s="178" t="s">
        <v>31</v>
      </c>
      <c r="T56" s="178" t="s">
        <v>646</v>
      </c>
      <c r="U56" s="178" t="s">
        <v>31</v>
      </c>
      <c r="V56" s="178" t="s">
        <v>646</v>
      </c>
      <c r="W56" s="178" t="s">
        <v>31</v>
      </c>
      <c r="X56" s="178" t="s">
        <v>646</v>
      </c>
      <c r="Y56" s="178" t="s">
        <v>31</v>
      </c>
      <c r="Z56" s="178" t="s">
        <v>646</v>
      </c>
      <c r="AA56" s="178" t="s">
        <v>31</v>
      </c>
      <c r="AB56" s="178" t="s">
        <v>646</v>
      </c>
      <c r="AC56" s="178" t="s">
        <v>31</v>
      </c>
      <c r="AD56" s="178" t="s">
        <v>646</v>
      </c>
      <c r="AE56" s="178" t="s">
        <v>31</v>
      </c>
      <c r="AF56" s="178" t="s">
        <v>646</v>
      </c>
      <c r="AG56" s="178" t="s">
        <v>31</v>
      </c>
      <c r="AH56" s="178" t="s">
        <v>646</v>
      </c>
      <c r="AI56" s="178" t="s">
        <v>31</v>
      </c>
      <c r="AJ56" s="178" t="s">
        <v>646</v>
      </c>
      <c r="AK56" s="178" t="s">
        <v>31</v>
      </c>
      <c r="AL56" s="178" t="s">
        <v>646</v>
      </c>
      <c r="AM56" s="178" t="s">
        <v>31</v>
      </c>
      <c r="AN56" s="178" t="s">
        <v>646</v>
      </c>
      <c r="AO56" s="178" t="s">
        <v>31</v>
      </c>
      <c r="AP56" s="178" t="s">
        <v>646</v>
      </c>
      <c r="AQ56" s="178" t="s">
        <v>31</v>
      </c>
      <c r="AR56" s="178" t="s">
        <v>646</v>
      </c>
      <c r="AS56" s="178" t="s">
        <v>31</v>
      </c>
      <c r="AT56" s="178" t="s">
        <v>646</v>
      </c>
      <c r="AU56" s="178" t="s">
        <v>31</v>
      </c>
      <c r="AV56" s="178" t="s">
        <v>646</v>
      </c>
      <c r="AW56" s="178" t="s">
        <v>646</v>
      </c>
      <c r="AX56" s="72" t="s">
        <v>484</v>
      </c>
      <c r="AY56" s="73">
        <f t="shared" si="0"/>
        <v>0</v>
      </c>
      <c r="AZ56" s="29" t="str">
        <f t="shared" si="1"/>
        <v>0 т.у.</v>
      </c>
    </row>
    <row r="57" spans="1:54" x14ac:dyDescent="0.25">
      <c r="A57" s="182" t="s">
        <v>528</v>
      </c>
      <c r="B57" s="182" t="s">
        <v>523</v>
      </c>
      <c r="C57" s="178" t="s">
        <v>646</v>
      </c>
      <c r="D57" s="178" t="s">
        <v>646</v>
      </c>
      <c r="E57" s="178" t="s">
        <v>646</v>
      </c>
      <c r="F57" s="178" t="s">
        <v>646</v>
      </c>
      <c r="G57" s="178" t="s">
        <v>646</v>
      </c>
      <c r="H57" s="178" t="s">
        <v>646</v>
      </c>
      <c r="I57" s="178" t="s">
        <v>31</v>
      </c>
      <c r="J57" s="178" t="s">
        <v>646</v>
      </c>
      <c r="K57" s="178" t="s">
        <v>31</v>
      </c>
      <c r="L57" s="178" t="s">
        <v>646</v>
      </c>
      <c r="M57" s="178" t="s">
        <v>31</v>
      </c>
      <c r="N57" s="178" t="s">
        <v>646</v>
      </c>
      <c r="O57" s="178" t="s">
        <v>31</v>
      </c>
      <c r="P57" s="178" t="s">
        <v>646</v>
      </c>
      <c r="Q57" s="178" t="s">
        <v>31</v>
      </c>
      <c r="R57" s="178" t="s">
        <v>646</v>
      </c>
      <c r="S57" s="178" t="s">
        <v>31</v>
      </c>
      <c r="T57" s="178" t="s">
        <v>646</v>
      </c>
      <c r="U57" s="178" t="s">
        <v>31</v>
      </c>
      <c r="V57" s="178" t="s">
        <v>646</v>
      </c>
      <c r="W57" s="178" t="s">
        <v>31</v>
      </c>
      <c r="X57" s="178" t="s">
        <v>646</v>
      </c>
      <c r="Y57" s="178" t="s">
        <v>31</v>
      </c>
      <c r="Z57" s="178" t="s">
        <v>646</v>
      </c>
      <c r="AA57" s="178" t="s">
        <v>31</v>
      </c>
      <c r="AB57" s="178" t="s">
        <v>646</v>
      </c>
      <c r="AC57" s="178" t="s">
        <v>31</v>
      </c>
      <c r="AD57" s="178" t="s">
        <v>646</v>
      </c>
      <c r="AE57" s="178" t="s">
        <v>31</v>
      </c>
      <c r="AF57" s="178" t="s">
        <v>646</v>
      </c>
      <c r="AG57" s="178" t="s">
        <v>31</v>
      </c>
      <c r="AH57" s="178" t="s">
        <v>646</v>
      </c>
      <c r="AI57" s="178" t="s">
        <v>31</v>
      </c>
      <c r="AJ57" s="178" t="s">
        <v>646</v>
      </c>
      <c r="AK57" s="178" t="s">
        <v>31</v>
      </c>
      <c r="AL57" s="178" t="s">
        <v>646</v>
      </c>
      <c r="AM57" s="178" t="s">
        <v>31</v>
      </c>
      <c r="AN57" s="178" t="s">
        <v>646</v>
      </c>
      <c r="AO57" s="178" t="s">
        <v>31</v>
      </c>
      <c r="AP57" s="178" t="s">
        <v>646</v>
      </c>
      <c r="AQ57" s="178" t="s">
        <v>31</v>
      </c>
      <c r="AR57" s="178" t="s">
        <v>646</v>
      </c>
      <c r="AS57" s="178" t="s">
        <v>31</v>
      </c>
      <c r="AT57" s="178" t="s">
        <v>646</v>
      </c>
      <c r="AU57" s="178" t="s">
        <v>31</v>
      </c>
      <c r="AV57" s="178" t="s">
        <v>646</v>
      </c>
      <c r="AW57" s="178" t="s">
        <v>646</v>
      </c>
      <c r="AX57" s="72" t="s">
        <v>484</v>
      </c>
      <c r="AY57" s="73">
        <f t="shared" si="0"/>
        <v>0</v>
      </c>
      <c r="AZ57" s="29" t="str">
        <f t="shared" si="1"/>
        <v>0 протяженность, км</v>
      </c>
    </row>
    <row r="58" spans="1:54" ht="36.75" customHeight="1" x14ac:dyDescent="0.25">
      <c r="A58" s="182" t="s">
        <v>529</v>
      </c>
      <c r="B58" s="182" t="s">
        <v>525</v>
      </c>
      <c r="C58" s="178" t="s">
        <v>646</v>
      </c>
      <c r="D58" s="178" t="s">
        <v>646</v>
      </c>
      <c r="E58" s="178" t="s">
        <v>646</v>
      </c>
      <c r="F58" s="178" t="s">
        <v>646</v>
      </c>
      <c r="G58" s="178" t="s">
        <v>646</v>
      </c>
      <c r="H58" s="178" t="s">
        <v>646</v>
      </c>
      <c r="I58" s="178" t="s">
        <v>31</v>
      </c>
      <c r="J58" s="178" t="s">
        <v>646</v>
      </c>
      <c r="K58" s="178" t="s">
        <v>31</v>
      </c>
      <c r="L58" s="178" t="s">
        <v>646</v>
      </c>
      <c r="M58" s="178" t="s">
        <v>31</v>
      </c>
      <c r="N58" s="178" t="s">
        <v>646</v>
      </c>
      <c r="O58" s="178" t="s">
        <v>31</v>
      </c>
      <c r="P58" s="178" t="s">
        <v>646</v>
      </c>
      <c r="Q58" s="178" t="s">
        <v>31</v>
      </c>
      <c r="R58" s="178" t="s">
        <v>646</v>
      </c>
      <c r="S58" s="178" t="s">
        <v>31</v>
      </c>
      <c r="T58" s="178" t="s">
        <v>646</v>
      </c>
      <c r="U58" s="178" t="s">
        <v>31</v>
      </c>
      <c r="V58" s="178" t="s">
        <v>646</v>
      </c>
      <c r="W58" s="178" t="s">
        <v>31</v>
      </c>
      <c r="X58" s="178" t="s">
        <v>646</v>
      </c>
      <c r="Y58" s="178" t="s">
        <v>31</v>
      </c>
      <c r="Z58" s="178" t="s">
        <v>646</v>
      </c>
      <c r="AA58" s="178" t="s">
        <v>31</v>
      </c>
      <c r="AB58" s="178" t="s">
        <v>646</v>
      </c>
      <c r="AC58" s="178" t="s">
        <v>31</v>
      </c>
      <c r="AD58" s="178" t="s">
        <v>646</v>
      </c>
      <c r="AE58" s="178" t="s">
        <v>31</v>
      </c>
      <c r="AF58" s="178" t="s">
        <v>646</v>
      </c>
      <c r="AG58" s="178" t="s">
        <v>31</v>
      </c>
      <c r="AH58" s="178" t="s">
        <v>646</v>
      </c>
      <c r="AI58" s="178" t="s">
        <v>31</v>
      </c>
      <c r="AJ58" s="178" t="s">
        <v>646</v>
      </c>
      <c r="AK58" s="178" t="s">
        <v>31</v>
      </c>
      <c r="AL58" s="178" t="s">
        <v>646</v>
      </c>
      <c r="AM58" s="178" t="s">
        <v>31</v>
      </c>
      <c r="AN58" s="178" t="s">
        <v>646</v>
      </c>
      <c r="AO58" s="178" t="s">
        <v>31</v>
      </c>
      <c r="AP58" s="178" t="s">
        <v>646</v>
      </c>
      <c r="AQ58" s="178" t="s">
        <v>31</v>
      </c>
      <c r="AR58" s="178" t="s">
        <v>646</v>
      </c>
      <c r="AS58" s="178" t="s">
        <v>31</v>
      </c>
      <c r="AT58" s="178" t="s">
        <v>646</v>
      </c>
      <c r="AU58" s="178" t="s">
        <v>31</v>
      </c>
      <c r="AV58" s="178" t="s">
        <v>646</v>
      </c>
      <c r="AW58" s="178" t="s">
        <v>646</v>
      </c>
      <c r="AX58" s="72"/>
      <c r="AY58" s="73"/>
    </row>
    <row r="59" spans="1:54" ht="28.5" x14ac:dyDescent="0.25">
      <c r="A59" s="182" t="s">
        <v>599</v>
      </c>
      <c r="B59" s="180" t="s">
        <v>320</v>
      </c>
      <c r="C59" s="178"/>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78"/>
      <c r="AB59" s="178"/>
      <c r="AC59" s="178"/>
      <c r="AD59" s="178"/>
      <c r="AE59" s="178"/>
      <c r="AF59" s="178"/>
      <c r="AG59" s="178"/>
      <c r="AH59" s="178"/>
      <c r="AI59" s="178"/>
      <c r="AJ59" s="178"/>
      <c r="AK59" s="178"/>
      <c r="AL59" s="178"/>
      <c r="AM59" s="178"/>
      <c r="AN59" s="178"/>
      <c r="AO59" s="178"/>
      <c r="AP59" s="178"/>
      <c r="AQ59" s="178"/>
      <c r="AR59" s="178"/>
      <c r="AS59" s="178"/>
      <c r="AT59" s="178"/>
      <c r="AU59" s="178"/>
      <c r="AV59" s="178"/>
      <c r="AW59" s="178"/>
      <c r="AX59" s="72"/>
      <c r="AY59" s="73"/>
    </row>
    <row r="60" spans="1:54" x14ac:dyDescent="0.25">
      <c r="A60" s="182" t="s">
        <v>321</v>
      </c>
      <c r="B60" s="182" t="s">
        <v>322</v>
      </c>
      <c r="C60" s="178" t="s">
        <v>653</v>
      </c>
      <c r="D60" s="178" t="s">
        <v>653</v>
      </c>
      <c r="E60" s="178" t="s">
        <v>653</v>
      </c>
      <c r="F60" s="178" t="s">
        <v>653</v>
      </c>
      <c r="G60" s="178" t="s">
        <v>646</v>
      </c>
      <c r="H60" s="178" t="s">
        <v>646</v>
      </c>
      <c r="I60" s="178" t="s">
        <v>31</v>
      </c>
      <c r="J60" s="178" t="s">
        <v>646</v>
      </c>
      <c r="K60" s="178" t="s">
        <v>31</v>
      </c>
      <c r="L60" s="178" t="s">
        <v>646</v>
      </c>
      <c r="M60" s="178" t="s">
        <v>31</v>
      </c>
      <c r="N60" s="178" t="s">
        <v>646</v>
      </c>
      <c r="O60" s="178" t="s">
        <v>31</v>
      </c>
      <c r="P60" s="178" t="s">
        <v>653</v>
      </c>
      <c r="Q60" s="178" t="s">
        <v>672</v>
      </c>
      <c r="R60" s="178" t="s">
        <v>646</v>
      </c>
      <c r="S60" s="178" t="s">
        <v>31</v>
      </c>
      <c r="T60" s="178" t="s">
        <v>653</v>
      </c>
      <c r="U60" s="178" t="s">
        <v>672</v>
      </c>
      <c r="V60" s="178" t="s">
        <v>646</v>
      </c>
      <c r="W60" s="178" t="s">
        <v>31</v>
      </c>
      <c r="X60" s="178" t="s">
        <v>646</v>
      </c>
      <c r="Y60" s="178" t="s">
        <v>31</v>
      </c>
      <c r="Z60" s="178" t="s">
        <v>646</v>
      </c>
      <c r="AA60" s="178" t="s">
        <v>31</v>
      </c>
      <c r="AB60" s="178" t="s">
        <v>646</v>
      </c>
      <c r="AC60" s="178" t="s">
        <v>31</v>
      </c>
      <c r="AD60" s="178" t="s">
        <v>646</v>
      </c>
      <c r="AE60" s="178" t="s">
        <v>31</v>
      </c>
      <c r="AF60" s="178" t="s">
        <v>653</v>
      </c>
      <c r="AG60" s="178" t="s">
        <v>598</v>
      </c>
      <c r="AH60" s="178" t="s">
        <v>653</v>
      </c>
      <c r="AI60" s="178" t="s">
        <v>598</v>
      </c>
      <c r="AJ60" s="178" t="s">
        <v>646</v>
      </c>
      <c r="AK60" s="178" t="s">
        <v>31</v>
      </c>
      <c r="AL60" s="178" t="s">
        <v>646</v>
      </c>
      <c r="AM60" s="178" t="s">
        <v>31</v>
      </c>
      <c r="AN60" s="178" t="s">
        <v>646</v>
      </c>
      <c r="AO60" s="178" t="s">
        <v>31</v>
      </c>
      <c r="AP60" s="178" t="s">
        <v>646</v>
      </c>
      <c r="AQ60" s="178" t="s">
        <v>31</v>
      </c>
      <c r="AR60" s="178" t="s">
        <v>646</v>
      </c>
      <c r="AS60" s="178" t="s">
        <v>31</v>
      </c>
      <c r="AT60" s="178" t="s">
        <v>646</v>
      </c>
      <c r="AU60" s="178" t="s">
        <v>31</v>
      </c>
      <c r="AV60" s="178" t="s">
        <v>653</v>
      </c>
      <c r="AW60" s="178" t="s">
        <v>653</v>
      </c>
      <c r="AX60" s="72"/>
      <c r="AY60" s="73"/>
    </row>
    <row r="61" spans="1:54" x14ac:dyDescent="0.25">
      <c r="A61" s="182" t="s">
        <v>323</v>
      </c>
      <c r="B61" s="182" t="s">
        <v>324</v>
      </c>
      <c r="C61" s="178" t="s">
        <v>646</v>
      </c>
      <c r="D61" s="178" t="s">
        <v>646</v>
      </c>
      <c r="E61" s="178" t="s">
        <v>646</v>
      </c>
      <c r="F61" s="178" t="s">
        <v>646</v>
      </c>
      <c r="G61" s="178" t="s">
        <v>646</v>
      </c>
      <c r="H61" s="178" t="s">
        <v>646</v>
      </c>
      <c r="I61" s="178" t="s">
        <v>31</v>
      </c>
      <c r="J61" s="178" t="s">
        <v>646</v>
      </c>
      <c r="K61" s="178" t="s">
        <v>31</v>
      </c>
      <c r="L61" s="178" t="s">
        <v>646</v>
      </c>
      <c r="M61" s="178" t="s">
        <v>31</v>
      </c>
      <c r="N61" s="178" t="s">
        <v>646</v>
      </c>
      <c r="O61" s="178" t="s">
        <v>31</v>
      </c>
      <c r="P61" s="178" t="s">
        <v>646</v>
      </c>
      <c r="Q61" s="178" t="s">
        <v>31</v>
      </c>
      <c r="R61" s="178" t="s">
        <v>646</v>
      </c>
      <c r="S61" s="178" t="s">
        <v>31</v>
      </c>
      <c r="T61" s="178" t="s">
        <v>646</v>
      </c>
      <c r="U61" s="178" t="s">
        <v>31</v>
      </c>
      <c r="V61" s="178" t="s">
        <v>646</v>
      </c>
      <c r="W61" s="178" t="s">
        <v>31</v>
      </c>
      <c r="X61" s="178" t="s">
        <v>646</v>
      </c>
      <c r="Y61" s="178" t="s">
        <v>31</v>
      </c>
      <c r="Z61" s="178" t="s">
        <v>646</v>
      </c>
      <c r="AA61" s="178" t="s">
        <v>31</v>
      </c>
      <c r="AB61" s="178" t="s">
        <v>646</v>
      </c>
      <c r="AC61" s="178" t="s">
        <v>31</v>
      </c>
      <c r="AD61" s="178" t="s">
        <v>646</v>
      </c>
      <c r="AE61" s="178" t="s">
        <v>31</v>
      </c>
      <c r="AF61" s="178" t="s">
        <v>646</v>
      </c>
      <c r="AG61" s="178" t="s">
        <v>31</v>
      </c>
      <c r="AH61" s="178" t="s">
        <v>646</v>
      </c>
      <c r="AI61" s="178" t="s">
        <v>31</v>
      </c>
      <c r="AJ61" s="178" t="s">
        <v>646</v>
      </c>
      <c r="AK61" s="178" t="s">
        <v>31</v>
      </c>
      <c r="AL61" s="178" t="s">
        <v>646</v>
      </c>
      <c r="AM61" s="178" t="s">
        <v>31</v>
      </c>
      <c r="AN61" s="178" t="s">
        <v>646</v>
      </c>
      <c r="AO61" s="178" t="s">
        <v>31</v>
      </c>
      <c r="AP61" s="178" t="s">
        <v>646</v>
      </c>
      <c r="AQ61" s="178" t="s">
        <v>31</v>
      </c>
      <c r="AR61" s="178" t="s">
        <v>646</v>
      </c>
      <c r="AS61" s="178" t="s">
        <v>31</v>
      </c>
      <c r="AT61" s="178" t="s">
        <v>646</v>
      </c>
      <c r="AU61" s="178" t="s">
        <v>31</v>
      </c>
      <c r="AV61" s="178" t="s">
        <v>646</v>
      </c>
      <c r="AW61" s="178" t="s">
        <v>646</v>
      </c>
      <c r="AX61" s="71"/>
      <c r="AY61" s="71"/>
    </row>
    <row r="62" spans="1:54" x14ac:dyDescent="0.25">
      <c r="A62" s="182" t="s">
        <v>325</v>
      </c>
      <c r="B62" s="182" t="s">
        <v>326</v>
      </c>
      <c r="C62" s="178" t="s">
        <v>646</v>
      </c>
      <c r="D62" s="178" t="s">
        <v>646</v>
      </c>
      <c r="E62" s="178" t="s">
        <v>646</v>
      </c>
      <c r="F62" s="178" t="s">
        <v>646</v>
      </c>
      <c r="G62" s="178" t="s">
        <v>646</v>
      </c>
      <c r="H62" s="178" t="s">
        <v>646</v>
      </c>
      <c r="I62" s="178" t="s">
        <v>31</v>
      </c>
      <c r="J62" s="178" t="s">
        <v>646</v>
      </c>
      <c r="K62" s="178" t="s">
        <v>31</v>
      </c>
      <c r="L62" s="178" t="s">
        <v>646</v>
      </c>
      <c r="M62" s="178" t="s">
        <v>31</v>
      </c>
      <c r="N62" s="178" t="s">
        <v>646</v>
      </c>
      <c r="O62" s="178" t="s">
        <v>31</v>
      </c>
      <c r="P62" s="178" t="s">
        <v>646</v>
      </c>
      <c r="Q62" s="178" t="s">
        <v>31</v>
      </c>
      <c r="R62" s="178" t="s">
        <v>646</v>
      </c>
      <c r="S62" s="178" t="s">
        <v>31</v>
      </c>
      <c r="T62" s="178" t="s">
        <v>646</v>
      </c>
      <c r="U62" s="178" t="s">
        <v>31</v>
      </c>
      <c r="V62" s="178" t="s">
        <v>646</v>
      </c>
      <c r="W62" s="178" t="s">
        <v>31</v>
      </c>
      <c r="X62" s="178" t="s">
        <v>646</v>
      </c>
      <c r="Y62" s="178" t="s">
        <v>31</v>
      </c>
      <c r="Z62" s="178" t="s">
        <v>646</v>
      </c>
      <c r="AA62" s="178" t="s">
        <v>31</v>
      </c>
      <c r="AB62" s="178" t="s">
        <v>646</v>
      </c>
      <c r="AC62" s="178" t="s">
        <v>31</v>
      </c>
      <c r="AD62" s="178" t="s">
        <v>646</v>
      </c>
      <c r="AE62" s="178" t="s">
        <v>31</v>
      </c>
      <c r="AF62" s="178" t="s">
        <v>646</v>
      </c>
      <c r="AG62" s="178" t="s">
        <v>31</v>
      </c>
      <c r="AH62" s="178" t="s">
        <v>646</v>
      </c>
      <c r="AI62" s="178" t="s">
        <v>31</v>
      </c>
      <c r="AJ62" s="178" t="s">
        <v>646</v>
      </c>
      <c r="AK62" s="178" t="s">
        <v>31</v>
      </c>
      <c r="AL62" s="178" t="s">
        <v>646</v>
      </c>
      <c r="AM62" s="178" t="s">
        <v>31</v>
      </c>
      <c r="AN62" s="178" t="s">
        <v>646</v>
      </c>
      <c r="AO62" s="178" t="s">
        <v>31</v>
      </c>
      <c r="AP62" s="178" t="s">
        <v>646</v>
      </c>
      <c r="AQ62" s="178" t="s">
        <v>31</v>
      </c>
      <c r="AR62" s="178" t="s">
        <v>646</v>
      </c>
      <c r="AS62" s="178" t="s">
        <v>31</v>
      </c>
      <c r="AT62" s="178" t="s">
        <v>646</v>
      </c>
      <c r="AU62" s="178" t="s">
        <v>31</v>
      </c>
      <c r="AV62" s="178" t="s">
        <v>646</v>
      </c>
      <c r="AW62" s="178" t="s">
        <v>646</v>
      </c>
      <c r="AX62" s="71"/>
      <c r="AY62" s="71"/>
    </row>
    <row r="63" spans="1:54" x14ac:dyDescent="0.25">
      <c r="A63" s="182" t="s">
        <v>327</v>
      </c>
      <c r="B63" s="182" t="s">
        <v>328</v>
      </c>
      <c r="C63" s="178" t="s">
        <v>646</v>
      </c>
      <c r="D63" s="178" t="s">
        <v>646</v>
      </c>
      <c r="E63" s="178" t="s">
        <v>646</v>
      </c>
      <c r="F63" s="178" t="s">
        <v>646</v>
      </c>
      <c r="G63" s="178" t="s">
        <v>646</v>
      </c>
      <c r="H63" s="178" t="s">
        <v>646</v>
      </c>
      <c r="I63" s="178" t="s">
        <v>31</v>
      </c>
      <c r="J63" s="178" t="s">
        <v>646</v>
      </c>
      <c r="K63" s="178" t="s">
        <v>31</v>
      </c>
      <c r="L63" s="178" t="s">
        <v>646</v>
      </c>
      <c r="M63" s="178" t="s">
        <v>31</v>
      </c>
      <c r="N63" s="178" t="s">
        <v>646</v>
      </c>
      <c r="O63" s="178" t="s">
        <v>31</v>
      </c>
      <c r="P63" s="178" t="s">
        <v>646</v>
      </c>
      <c r="Q63" s="178" t="s">
        <v>31</v>
      </c>
      <c r="R63" s="178" t="s">
        <v>646</v>
      </c>
      <c r="S63" s="178" t="s">
        <v>31</v>
      </c>
      <c r="T63" s="178" t="s">
        <v>646</v>
      </c>
      <c r="U63" s="178" t="s">
        <v>31</v>
      </c>
      <c r="V63" s="178" t="s">
        <v>646</v>
      </c>
      <c r="W63" s="178" t="s">
        <v>31</v>
      </c>
      <c r="X63" s="178" t="s">
        <v>646</v>
      </c>
      <c r="Y63" s="178" t="s">
        <v>31</v>
      </c>
      <c r="Z63" s="178" t="s">
        <v>646</v>
      </c>
      <c r="AA63" s="178" t="s">
        <v>31</v>
      </c>
      <c r="AB63" s="178" t="s">
        <v>646</v>
      </c>
      <c r="AC63" s="178" t="s">
        <v>31</v>
      </c>
      <c r="AD63" s="178" t="s">
        <v>646</v>
      </c>
      <c r="AE63" s="178" t="s">
        <v>31</v>
      </c>
      <c r="AF63" s="178" t="s">
        <v>646</v>
      </c>
      <c r="AG63" s="178" t="s">
        <v>31</v>
      </c>
      <c r="AH63" s="178" t="s">
        <v>646</v>
      </c>
      <c r="AI63" s="178" t="s">
        <v>31</v>
      </c>
      <c r="AJ63" s="178" t="s">
        <v>646</v>
      </c>
      <c r="AK63" s="178" t="s">
        <v>31</v>
      </c>
      <c r="AL63" s="178" t="s">
        <v>646</v>
      </c>
      <c r="AM63" s="178" t="s">
        <v>31</v>
      </c>
      <c r="AN63" s="178" t="s">
        <v>646</v>
      </c>
      <c r="AO63" s="178" t="s">
        <v>31</v>
      </c>
      <c r="AP63" s="178" t="s">
        <v>646</v>
      </c>
      <c r="AQ63" s="178" t="s">
        <v>31</v>
      </c>
      <c r="AR63" s="178" t="s">
        <v>646</v>
      </c>
      <c r="AS63" s="178" t="s">
        <v>31</v>
      </c>
      <c r="AT63" s="178" t="s">
        <v>646</v>
      </c>
      <c r="AU63" s="178" t="s">
        <v>31</v>
      </c>
      <c r="AV63" s="178" t="s">
        <v>646</v>
      </c>
      <c r="AW63" s="178" t="s">
        <v>646</v>
      </c>
      <c r="AX63" s="71"/>
      <c r="AY63" s="71"/>
    </row>
    <row r="64" spans="1:54" x14ac:dyDescent="0.25">
      <c r="A64" s="182" t="s">
        <v>329</v>
      </c>
      <c r="B64" s="182" t="s">
        <v>330</v>
      </c>
      <c r="C64" s="178" t="s">
        <v>646</v>
      </c>
      <c r="D64" s="178" t="s">
        <v>646</v>
      </c>
      <c r="E64" s="178" t="s">
        <v>646</v>
      </c>
      <c r="F64" s="178" t="s">
        <v>646</v>
      </c>
      <c r="G64" s="178" t="s">
        <v>646</v>
      </c>
      <c r="H64" s="178" t="s">
        <v>646</v>
      </c>
      <c r="I64" s="178" t="s">
        <v>31</v>
      </c>
      <c r="J64" s="178" t="s">
        <v>646</v>
      </c>
      <c r="K64" s="178" t="s">
        <v>31</v>
      </c>
      <c r="L64" s="178" t="s">
        <v>646</v>
      </c>
      <c r="M64" s="178" t="s">
        <v>31</v>
      </c>
      <c r="N64" s="178" t="s">
        <v>646</v>
      </c>
      <c r="O64" s="178" t="s">
        <v>31</v>
      </c>
      <c r="P64" s="178" t="s">
        <v>646</v>
      </c>
      <c r="Q64" s="178" t="s">
        <v>31</v>
      </c>
      <c r="R64" s="178" t="s">
        <v>646</v>
      </c>
      <c r="S64" s="178" t="s">
        <v>31</v>
      </c>
      <c r="T64" s="178" t="s">
        <v>646</v>
      </c>
      <c r="U64" s="178" t="s">
        <v>31</v>
      </c>
      <c r="V64" s="178" t="s">
        <v>646</v>
      </c>
      <c r="W64" s="178" t="s">
        <v>31</v>
      </c>
      <c r="X64" s="178" t="s">
        <v>646</v>
      </c>
      <c r="Y64" s="178" t="s">
        <v>31</v>
      </c>
      <c r="Z64" s="178" t="s">
        <v>646</v>
      </c>
      <c r="AA64" s="178" t="s">
        <v>31</v>
      </c>
      <c r="AB64" s="178" t="s">
        <v>646</v>
      </c>
      <c r="AC64" s="178" t="s">
        <v>31</v>
      </c>
      <c r="AD64" s="178" t="s">
        <v>646</v>
      </c>
      <c r="AE64" s="178" t="s">
        <v>31</v>
      </c>
      <c r="AF64" s="178" t="s">
        <v>646</v>
      </c>
      <c r="AG64" s="178" t="s">
        <v>31</v>
      </c>
      <c r="AH64" s="178" t="s">
        <v>646</v>
      </c>
      <c r="AI64" s="178" t="s">
        <v>31</v>
      </c>
      <c r="AJ64" s="178" t="s">
        <v>646</v>
      </c>
      <c r="AK64" s="178" t="s">
        <v>31</v>
      </c>
      <c r="AL64" s="178" t="s">
        <v>646</v>
      </c>
      <c r="AM64" s="178" t="s">
        <v>31</v>
      </c>
      <c r="AN64" s="178" t="s">
        <v>646</v>
      </c>
      <c r="AO64" s="178" t="s">
        <v>31</v>
      </c>
      <c r="AP64" s="178" t="s">
        <v>646</v>
      </c>
      <c r="AQ64" s="178" t="s">
        <v>31</v>
      </c>
      <c r="AR64" s="178" t="s">
        <v>646</v>
      </c>
      <c r="AS64" s="178" t="s">
        <v>31</v>
      </c>
      <c r="AT64" s="178" t="s">
        <v>646</v>
      </c>
      <c r="AU64" s="178" t="s">
        <v>31</v>
      </c>
      <c r="AV64" s="178" t="s">
        <v>646</v>
      </c>
      <c r="AW64" s="178" t="s">
        <v>646</v>
      </c>
      <c r="AX64" s="71"/>
      <c r="AY64" s="71"/>
    </row>
    <row r="65" spans="1:66" x14ac:dyDescent="0.25">
      <c r="A65" s="182" t="s">
        <v>331</v>
      </c>
      <c r="B65" s="182" t="s">
        <v>517</v>
      </c>
      <c r="C65" s="178" t="s">
        <v>646</v>
      </c>
      <c r="D65" s="178" t="s">
        <v>646</v>
      </c>
      <c r="E65" s="178" t="s">
        <v>646</v>
      </c>
      <c r="F65" s="178" t="s">
        <v>646</v>
      </c>
      <c r="G65" s="178" t="s">
        <v>646</v>
      </c>
      <c r="H65" s="178" t="s">
        <v>646</v>
      </c>
      <c r="I65" s="178" t="s">
        <v>31</v>
      </c>
      <c r="J65" s="178" t="s">
        <v>646</v>
      </c>
      <c r="K65" s="178" t="s">
        <v>31</v>
      </c>
      <c r="L65" s="178" t="s">
        <v>646</v>
      </c>
      <c r="M65" s="178" t="s">
        <v>31</v>
      </c>
      <c r="N65" s="178" t="s">
        <v>646</v>
      </c>
      <c r="O65" s="178" t="s">
        <v>31</v>
      </c>
      <c r="P65" s="178" t="s">
        <v>646</v>
      </c>
      <c r="Q65" s="178" t="s">
        <v>31</v>
      </c>
      <c r="R65" s="178" t="s">
        <v>646</v>
      </c>
      <c r="S65" s="178" t="s">
        <v>31</v>
      </c>
      <c r="T65" s="178" t="s">
        <v>646</v>
      </c>
      <c r="U65" s="178" t="s">
        <v>31</v>
      </c>
      <c r="V65" s="178" t="s">
        <v>646</v>
      </c>
      <c r="W65" s="178" t="s">
        <v>31</v>
      </c>
      <c r="X65" s="178" t="s">
        <v>646</v>
      </c>
      <c r="Y65" s="178" t="s">
        <v>31</v>
      </c>
      <c r="Z65" s="178" t="s">
        <v>646</v>
      </c>
      <c r="AA65" s="178" t="s">
        <v>31</v>
      </c>
      <c r="AB65" s="178" t="s">
        <v>646</v>
      </c>
      <c r="AC65" s="178" t="s">
        <v>31</v>
      </c>
      <c r="AD65" s="178" t="s">
        <v>646</v>
      </c>
      <c r="AE65" s="178" t="s">
        <v>31</v>
      </c>
      <c r="AF65" s="178" t="s">
        <v>646</v>
      </c>
      <c r="AG65" s="178" t="s">
        <v>31</v>
      </c>
      <c r="AH65" s="178" t="s">
        <v>646</v>
      </c>
      <c r="AI65" s="178" t="s">
        <v>31</v>
      </c>
      <c r="AJ65" s="178" t="s">
        <v>646</v>
      </c>
      <c r="AK65" s="178" t="s">
        <v>31</v>
      </c>
      <c r="AL65" s="178" t="s">
        <v>646</v>
      </c>
      <c r="AM65" s="178" t="s">
        <v>31</v>
      </c>
      <c r="AN65" s="178" t="s">
        <v>646</v>
      </c>
      <c r="AO65" s="178" t="s">
        <v>31</v>
      </c>
      <c r="AP65" s="178" t="s">
        <v>646</v>
      </c>
      <c r="AQ65" s="178" t="s">
        <v>31</v>
      </c>
      <c r="AR65" s="178" t="s">
        <v>646</v>
      </c>
      <c r="AS65" s="178" t="s">
        <v>31</v>
      </c>
      <c r="AT65" s="178" t="s">
        <v>646</v>
      </c>
      <c r="AU65" s="178" t="s">
        <v>31</v>
      </c>
      <c r="AV65" s="178" t="s">
        <v>646</v>
      </c>
      <c r="AW65" s="178" t="s">
        <v>646</v>
      </c>
    </row>
    <row r="66" spans="1:66" ht="54" customHeight="1" x14ac:dyDescent="0.25">
      <c r="A66" s="182" t="s">
        <v>530</v>
      </c>
      <c r="B66" s="182" t="s">
        <v>519</v>
      </c>
      <c r="C66" s="178" t="s">
        <v>671</v>
      </c>
      <c r="D66" s="178" t="s">
        <v>671</v>
      </c>
      <c r="E66" s="178" t="s">
        <v>671</v>
      </c>
      <c r="F66" s="178" t="s">
        <v>671</v>
      </c>
      <c r="G66" s="178" t="s">
        <v>646</v>
      </c>
      <c r="H66" s="178" t="s">
        <v>646</v>
      </c>
      <c r="I66" s="178" t="s">
        <v>31</v>
      </c>
      <c r="J66" s="178" t="s">
        <v>646</v>
      </c>
      <c r="K66" s="178" t="s">
        <v>31</v>
      </c>
      <c r="L66" s="178" t="s">
        <v>646</v>
      </c>
      <c r="M66" s="178" t="s">
        <v>31</v>
      </c>
      <c r="N66" s="178" t="s">
        <v>646</v>
      </c>
      <c r="O66" s="178" t="s">
        <v>31</v>
      </c>
      <c r="P66" s="178" t="s">
        <v>646</v>
      </c>
      <c r="Q66" s="178" t="s">
        <v>598</v>
      </c>
      <c r="R66" s="178" t="s">
        <v>646</v>
      </c>
      <c r="S66" s="178" t="s">
        <v>31</v>
      </c>
      <c r="T66" s="178" t="s">
        <v>646</v>
      </c>
      <c r="U66" s="178" t="s">
        <v>598</v>
      </c>
      <c r="V66" s="178" t="s">
        <v>646</v>
      </c>
      <c r="W66" s="178" t="s">
        <v>31</v>
      </c>
      <c r="X66" s="178" t="s">
        <v>646</v>
      </c>
      <c r="Y66" s="178" t="s">
        <v>31</v>
      </c>
      <c r="Z66" s="178" t="s">
        <v>646</v>
      </c>
      <c r="AA66" s="178" t="s">
        <v>31</v>
      </c>
      <c r="AB66" s="178" t="s">
        <v>646</v>
      </c>
      <c r="AC66" s="178" t="s">
        <v>31</v>
      </c>
      <c r="AD66" s="178" t="s">
        <v>646</v>
      </c>
      <c r="AE66" s="178" t="s">
        <v>31</v>
      </c>
      <c r="AF66" s="178" t="s">
        <v>646</v>
      </c>
      <c r="AG66" s="178" t="s">
        <v>598</v>
      </c>
      <c r="AH66" s="178" t="s">
        <v>671</v>
      </c>
      <c r="AI66" s="178" t="s">
        <v>598</v>
      </c>
      <c r="AJ66" s="178" t="s">
        <v>646</v>
      </c>
      <c r="AK66" s="178" t="s">
        <v>31</v>
      </c>
      <c r="AL66" s="178" t="s">
        <v>646</v>
      </c>
      <c r="AM66" s="178" t="s">
        <v>31</v>
      </c>
      <c r="AN66" s="178" t="s">
        <v>646</v>
      </c>
      <c r="AO66" s="178" t="s">
        <v>31</v>
      </c>
      <c r="AP66" s="178" t="s">
        <v>646</v>
      </c>
      <c r="AQ66" s="178" t="s">
        <v>31</v>
      </c>
      <c r="AR66" s="178" t="s">
        <v>646</v>
      </c>
      <c r="AS66" s="178" t="s">
        <v>31</v>
      </c>
      <c r="AT66" s="178" t="s">
        <v>646</v>
      </c>
      <c r="AU66" s="178" t="s">
        <v>31</v>
      </c>
      <c r="AV66" s="178" t="s">
        <v>671</v>
      </c>
      <c r="AW66" s="178" t="s">
        <v>671</v>
      </c>
    </row>
    <row r="67" spans="1:66" x14ac:dyDescent="0.25">
      <c r="A67" s="182" t="s">
        <v>531</v>
      </c>
      <c r="B67" s="182" t="s">
        <v>521</v>
      </c>
      <c r="C67" s="178" t="s">
        <v>646</v>
      </c>
      <c r="D67" s="178" t="s">
        <v>646</v>
      </c>
      <c r="E67" s="178" t="s">
        <v>646</v>
      </c>
      <c r="F67" s="178" t="s">
        <v>646</v>
      </c>
      <c r="G67" s="178" t="s">
        <v>646</v>
      </c>
      <c r="H67" s="178" t="s">
        <v>646</v>
      </c>
      <c r="I67" s="178" t="s">
        <v>31</v>
      </c>
      <c r="J67" s="178" t="s">
        <v>646</v>
      </c>
      <c r="K67" s="178" t="s">
        <v>31</v>
      </c>
      <c r="L67" s="178" t="s">
        <v>646</v>
      </c>
      <c r="M67" s="178" t="s">
        <v>31</v>
      </c>
      <c r="N67" s="178" t="s">
        <v>646</v>
      </c>
      <c r="O67" s="178" t="s">
        <v>31</v>
      </c>
      <c r="P67" s="178" t="s">
        <v>646</v>
      </c>
      <c r="Q67" s="178" t="s">
        <v>31</v>
      </c>
      <c r="R67" s="178" t="s">
        <v>646</v>
      </c>
      <c r="S67" s="178" t="s">
        <v>31</v>
      </c>
      <c r="T67" s="178" t="s">
        <v>646</v>
      </c>
      <c r="U67" s="178" t="s">
        <v>31</v>
      </c>
      <c r="V67" s="178" t="s">
        <v>646</v>
      </c>
      <c r="W67" s="178" t="s">
        <v>31</v>
      </c>
      <c r="X67" s="178" t="s">
        <v>646</v>
      </c>
      <c r="Y67" s="178" t="s">
        <v>31</v>
      </c>
      <c r="Z67" s="178" t="s">
        <v>646</v>
      </c>
      <c r="AA67" s="178" t="s">
        <v>31</v>
      </c>
      <c r="AB67" s="178" t="s">
        <v>646</v>
      </c>
      <c r="AC67" s="178" t="s">
        <v>31</v>
      </c>
      <c r="AD67" s="178" t="s">
        <v>646</v>
      </c>
      <c r="AE67" s="178" t="s">
        <v>31</v>
      </c>
      <c r="AF67" s="178" t="s">
        <v>646</v>
      </c>
      <c r="AG67" s="178" t="s">
        <v>31</v>
      </c>
      <c r="AH67" s="178" t="s">
        <v>646</v>
      </c>
      <c r="AI67" s="178" t="s">
        <v>31</v>
      </c>
      <c r="AJ67" s="178" t="s">
        <v>646</v>
      </c>
      <c r="AK67" s="178" t="s">
        <v>31</v>
      </c>
      <c r="AL67" s="178" t="s">
        <v>646</v>
      </c>
      <c r="AM67" s="178" t="s">
        <v>31</v>
      </c>
      <c r="AN67" s="178" t="s">
        <v>646</v>
      </c>
      <c r="AO67" s="178" t="s">
        <v>31</v>
      </c>
      <c r="AP67" s="178" t="s">
        <v>646</v>
      </c>
      <c r="AQ67" s="178" t="s">
        <v>31</v>
      </c>
      <c r="AR67" s="178" t="s">
        <v>646</v>
      </c>
      <c r="AS67" s="178" t="s">
        <v>31</v>
      </c>
      <c r="AT67" s="178" t="s">
        <v>646</v>
      </c>
      <c r="AU67" s="178" t="s">
        <v>31</v>
      </c>
      <c r="AV67" s="178" t="s">
        <v>646</v>
      </c>
      <c r="AW67" s="178" t="s">
        <v>646</v>
      </c>
      <c r="AX67" s="58"/>
      <c r="AY67" s="58"/>
      <c r="AZ67" s="58"/>
      <c r="BC67" s="58"/>
      <c r="BD67" s="53"/>
      <c r="BE67" s="58"/>
      <c r="BF67" s="58"/>
      <c r="BG67" s="58"/>
      <c r="BJ67" s="58"/>
      <c r="BK67" s="53"/>
      <c r="BL67" s="58"/>
      <c r="BM67" s="58"/>
      <c r="BN67" s="58"/>
    </row>
    <row r="68" spans="1:66" ht="50.25" customHeight="1" x14ac:dyDescent="0.25">
      <c r="A68" s="182" t="s">
        <v>532</v>
      </c>
      <c r="B68" s="182" t="s">
        <v>523</v>
      </c>
      <c r="C68" s="178" t="s">
        <v>646</v>
      </c>
      <c r="D68" s="178" t="s">
        <v>646</v>
      </c>
      <c r="E68" s="178" t="s">
        <v>646</v>
      </c>
      <c r="F68" s="178" t="s">
        <v>646</v>
      </c>
      <c r="G68" s="178" t="s">
        <v>646</v>
      </c>
      <c r="H68" s="178" t="s">
        <v>646</v>
      </c>
      <c r="I68" s="178" t="s">
        <v>31</v>
      </c>
      <c r="J68" s="178" t="s">
        <v>646</v>
      </c>
      <c r="K68" s="178" t="s">
        <v>31</v>
      </c>
      <c r="L68" s="178" t="s">
        <v>646</v>
      </c>
      <c r="M68" s="178" t="s">
        <v>31</v>
      </c>
      <c r="N68" s="178" t="s">
        <v>646</v>
      </c>
      <c r="O68" s="178" t="s">
        <v>31</v>
      </c>
      <c r="P68" s="178" t="s">
        <v>646</v>
      </c>
      <c r="Q68" s="178" t="s">
        <v>31</v>
      </c>
      <c r="R68" s="178" t="s">
        <v>646</v>
      </c>
      <c r="S68" s="178" t="s">
        <v>31</v>
      </c>
      <c r="T68" s="178" t="s">
        <v>646</v>
      </c>
      <c r="U68" s="178" t="s">
        <v>31</v>
      </c>
      <c r="V68" s="178" t="s">
        <v>646</v>
      </c>
      <c r="W68" s="178" t="s">
        <v>31</v>
      </c>
      <c r="X68" s="178" t="s">
        <v>646</v>
      </c>
      <c r="Y68" s="178" t="s">
        <v>31</v>
      </c>
      <c r="Z68" s="178" t="s">
        <v>646</v>
      </c>
      <c r="AA68" s="178" t="s">
        <v>31</v>
      </c>
      <c r="AB68" s="178" t="s">
        <v>646</v>
      </c>
      <c r="AC68" s="178" t="s">
        <v>31</v>
      </c>
      <c r="AD68" s="178" t="s">
        <v>646</v>
      </c>
      <c r="AE68" s="178" t="s">
        <v>31</v>
      </c>
      <c r="AF68" s="178" t="s">
        <v>646</v>
      </c>
      <c r="AG68" s="178" t="s">
        <v>31</v>
      </c>
      <c r="AH68" s="178" t="s">
        <v>646</v>
      </c>
      <c r="AI68" s="178" t="s">
        <v>31</v>
      </c>
      <c r="AJ68" s="178" t="s">
        <v>646</v>
      </c>
      <c r="AK68" s="178" t="s">
        <v>31</v>
      </c>
      <c r="AL68" s="178" t="s">
        <v>646</v>
      </c>
      <c r="AM68" s="178" t="s">
        <v>31</v>
      </c>
      <c r="AN68" s="178" t="s">
        <v>646</v>
      </c>
      <c r="AO68" s="178" t="s">
        <v>31</v>
      </c>
      <c r="AP68" s="178" t="s">
        <v>646</v>
      </c>
      <c r="AQ68" s="178" t="s">
        <v>31</v>
      </c>
      <c r="AR68" s="178" t="s">
        <v>646</v>
      </c>
      <c r="AS68" s="178" t="s">
        <v>31</v>
      </c>
      <c r="AT68" s="178" t="s">
        <v>646</v>
      </c>
      <c r="AU68" s="178" t="s">
        <v>31</v>
      </c>
      <c r="AV68" s="178" t="s">
        <v>646</v>
      </c>
      <c r="AW68" s="178" t="s">
        <v>646</v>
      </c>
    </row>
    <row r="69" spans="1:66" x14ac:dyDescent="0.25">
      <c r="A69" s="182" t="s">
        <v>533</v>
      </c>
      <c r="B69" s="182" t="s">
        <v>525</v>
      </c>
      <c r="C69" s="178" t="s">
        <v>646</v>
      </c>
      <c r="D69" s="178" t="s">
        <v>646</v>
      </c>
      <c r="E69" s="178" t="s">
        <v>646</v>
      </c>
      <c r="F69" s="178" t="s">
        <v>646</v>
      </c>
      <c r="G69" s="178" t="s">
        <v>646</v>
      </c>
      <c r="H69" s="178" t="s">
        <v>646</v>
      </c>
      <c r="I69" s="178" t="s">
        <v>31</v>
      </c>
      <c r="J69" s="178" t="s">
        <v>646</v>
      </c>
      <c r="K69" s="178" t="s">
        <v>31</v>
      </c>
      <c r="L69" s="178" t="s">
        <v>646</v>
      </c>
      <c r="M69" s="178" t="s">
        <v>31</v>
      </c>
      <c r="N69" s="178" t="s">
        <v>646</v>
      </c>
      <c r="O69" s="178" t="s">
        <v>31</v>
      </c>
      <c r="P69" s="178" t="s">
        <v>646</v>
      </c>
      <c r="Q69" s="178" t="s">
        <v>31</v>
      </c>
      <c r="R69" s="178" t="s">
        <v>646</v>
      </c>
      <c r="S69" s="178" t="s">
        <v>31</v>
      </c>
      <c r="T69" s="178" t="s">
        <v>646</v>
      </c>
      <c r="U69" s="178" t="s">
        <v>31</v>
      </c>
      <c r="V69" s="178" t="s">
        <v>646</v>
      </c>
      <c r="W69" s="178" t="s">
        <v>31</v>
      </c>
      <c r="X69" s="178" t="s">
        <v>646</v>
      </c>
      <c r="Y69" s="178" t="s">
        <v>31</v>
      </c>
      <c r="Z69" s="178" t="s">
        <v>646</v>
      </c>
      <c r="AA69" s="178" t="s">
        <v>31</v>
      </c>
      <c r="AB69" s="178" t="s">
        <v>646</v>
      </c>
      <c r="AC69" s="178" t="s">
        <v>31</v>
      </c>
      <c r="AD69" s="178" t="s">
        <v>646</v>
      </c>
      <c r="AE69" s="178" t="s">
        <v>31</v>
      </c>
      <c r="AF69" s="178" t="s">
        <v>646</v>
      </c>
      <c r="AG69" s="178" t="s">
        <v>31</v>
      </c>
      <c r="AH69" s="178" t="s">
        <v>646</v>
      </c>
      <c r="AI69" s="178" t="s">
        <v>31</v>
      </c>
      <c r="AJ69" s="178" t="s">
        <v>646</v>
      </c>
      <c r="AK69" s="178" t="s">
        <v>31</v>
      </c>
      <c r="AL69" s="178" t="s">
        <v>646</v>
      </c>
      <c r="AM69" s="178" t="s">
        <v>31</v>
      </c>
      <c r="AN69" s="178" t="s">
        <v>646</v>
      </c>
      <c r="AO69" s="178" t="s">
        <v>31</v>
      </c>
      <c r="AP69" s="178" t="s">
        <v>646</v>
      </c>
      <c r="AQ69" s="178" t="s">
        <v>31</v>
      </c>
      <c r="AR69" s="178" t="s">
        <v>646</v>
      </c>
      <c r="AS69" s="178" t="s">
        <v>31</v>
      </c>
      <c r="AT69" s="178" t="s">
        <v>646</v>
      </c>
      <c r="AU69" s="178" t="s">
        <v>31</v>
      </c>
      <c r="AV69" s="178" t="s">
        <v>646</v>
      </c>
      <c r="AW69" s="178" t="s">
        <v>646</v>
      </c>
    </row>
    <row r="70" spans="1:66" ht="36.75" customHeight="1" x14ac:dyDescent="0.25">
      <c r="A70" s="182" t="s">
        <v>600</v>
      </c>
      <c r="B70" s="182" t="s">
        <v>332</v>
      </c>
      <c r="C70" s="178" t="s">
        <v>646</v>
      </c>
      <c r="D70" s="178" t="s">
        <v>646</v>
      </c>
      <c r="E70" s="178" t="s">
        <v>646</v>
      </c>
      <c r="F70" s="178" t="s">
        <v>646</v>
      </c>
      <c r="G70" s="178" t="s">
        <v>646</v>
      </c>
      <c r="H70" s="178" t="s">
        <v>646</v>
      </c>
      <c r="I70" s="178" t="s">
        <v>31</v>
      </c>
      <c r="J70" s="178" t="s">
        <v>646</v>
      </c>
      <c r="K70" s="178" t="s">
        <v>31</v>
      </c>
      <c r="L70" s="178" t="s">
        <v>646</v>
      </c>
      <c r="M70" s="178" t="s">
        <v>31</v>
      </c>
      <c r="N70" s="178" t="s">
        <v>646</v>
      </c>
      <c r="O70" s="178" t="s">
        <v>31</v>
      </c>
      <c r="P70" s="178" t="s">
        <v>646</v>
      </c>
      <c r="Q70" s="178" t="s">
        <v>31</v>
      </c>
      <c r="R70" s="178" t="s">
        <v>646</v>
      </c>
      <c r="S70" s="178" t="s">
        <v>31</v>
      </c>
      <c r="T70" s="178" t="s">
        <v>646</v>
      </c>
      <c r="U70" s="178" t="s">
        <v>31</v>
      </c>
      <c r="V70" s="178" t="s">
        <v>646</v>
      </c>
      <c r="W70" s="178" t="s">
        <v>31</v>
      </c>
      <c r="X70" s="178" t="s">
        <v>646</v>
      </c>
      <c r="Y70" s="178" t="s">
        <v>31</v>
      </c>
      <c r="Z70" s="178" t="s">
        <v>646</v>
      </c>
      <c r="AA70" s="178" t="s">
        <v>31</v>
      </c>
      <c r="AB70" s="178" t="s">
        <v>646</v>
      </c>
      <c r="AC70" s="178" t="s">
        <v>31</v>
      </c>
      <c r="AD70" s="178" t="s">
        <v>646</v>
      </c>
      <c r="AE70" s="178" t="s">
        <v>31</v>
      </c>
      <c r="AF70" s="178" t="s">
        <v>646</v>
      </c>
      <c r="AG70" s="178" t="s">
        <v>31</v>
      </c>
      <c r="AH70" s="178" t="s">
        <v>646</v>
      </c>
      <c r="AI70" s="178" t="s">
        <v>31</v>
      </c>
      <c r="AJ70" s="178" t="s">
        <v>646</v>
      </c>
      <c r="AK70" s="178" t="s">
        <v>31</v>
      </c>
      <c r="AL70" s="178" t="s">
        <v>646</v>
      </c>
      <c r="AM70" s="178" t="s">
        <v>31</v>
      </c>
      <c r="AN70" s="178" t="s">
        <v>646</v>
      </c>
      <c r="AO70" s="178" t="s">
        <v>31</v>
      </c>
      <c r="AP70" s="178" t="s">
        <v>646</v>
      </c>
      <c r="AQ70" s="178" t="s">
        <v>31</v>
      </c>
      <c r="AR70" s="178" t="s">
        <v>646</v>
      </c>
      <c r="AS70" s="178" t="s">
        <v>31</v>
      </c>
      <c r="AT70" s="178" t="s">
        <v>646</v>
      </c>
      <c r="AU70" s="178" t="s">
        <v>31</v>
      </c>
      <c r="AV70" s="178" t="s">
        <v>646</v>
      </c>
      <c r="AW70" s="178" t="s">
        <v>646</v>
      </c>
    </row>
    <row r="71" spans="1:66" x14ac:dyDescent="0.25">
      <c r="A71" s="182" t="s">
        <v>601</v>
      </c>
      <c r="B71" s="180" t="s">
        <v>333</v>
      </c>
      <c r="C71" s="178"/>
      <c r="D71" s="178"/>
      <c r="E71" s="178"/>
      <c r="F71" s="178"/>
      <c r="G71" s="178"/>
      <c r="H71" s="178"/>
      <c r="I71" s="178"/>
      <c r="J71" s="178"/>
      <c r="K71" s="178"/>
      <c r="L71" s="178"/>
      <c r="M71" s="178"/>
      <c r="N71" s="178"/>
      <c r="O71" s="178"/>
      <c r="P71" s="178"/>
      <c r="Q71" s="178"/>
      <c r="R71" s="178"/>
      <c r="S71" s="178"/>
      <c r="T71" s="178"/>
      <c r="U71" s="178"/>
      <c r="V71" s="178"/>
      <c r="W71" s="178"/>
      <c r="X71" s="178"/>
      <c r="Y71" s="178"/>
      <c r="Z71" s="178"/>
      <c r="AA71" s="178"/>
      <c r="AB71" s="178"/>
      <c r="AC71" s="178"/>
      <c r="AD71" s="178"/>
      <c r="AE71" s="178"/>
      <c r="AF71" s="178"/>
      <c r="AG71" s="178"/>
      <c r="AH71" s="178"/>
      <c r="AI71" s="178"/>
      <c r="AJ71" s="178"/>
      <c r="AK71" s="178"/>
      <c r="AL71" s="178"/>
      <c r="AM71" s="178"/>
      <c r="AN71" s="178"/>
      <c r="AO71" s="178"/>
      <c r="AP71" s="178"/>
      <c r="AQ71" s="178"/>
      <c r="AR71" s="178"/>
      <c r="AS71" s="178"/>
      <c r="AT71" s="178"/>
      <c r="AU71" s="178"/>
      <c r="AV71" s="178"/>
      <c r="AW71" s="178"/>
    </row>
    <row r="72" spans="1:66" ht="51" customHeight="1" x14ac:dyDescent="0.25">
      <c r="A72" s="182" t="s">
        <v>334</v>
      </c>
      <c r="B72" s="182" t="s">
        <v>313</v>
      </c>
      <c r="C72" s="178"/>
      <c r="D72" s="178"/>
      <c r="E72" s="178"/>
      <c r="F72" s="178"/>
      <c r="G72" s="178"/>
      <c r="H72" s="178"/>
      <c r="I72" s="178"/>
      <c r="J72" s="178"/>
      <c r="K72" s="178"/>
      <c r="L72" s="178"/>
      <c r="M72" s="178"/>
      <c r="N72" s="178"/>
      <c r="O72" s="178"/>
      <c r="P72" s="178"/>
      <c r="Q72" s="178"/>
      <c r="R72" s="178"/>
      <c r="S72" s="178"/>
      <c r="T72" s="178"/>
      <c r="U72" s="178"/>
      <c r="V72" s="178"/>
      <c r="W72" s="178"/>
      <c r="X72" s="178"/>
      <c r="Y72" s="178"/>
      <c r="Z72" s="178"/>
      <c r="AA72" s="178"/>
      <c r="AB72" s="178"/>
      <c r="AC72" s="178"/>
      <c r="AD72" s="178"/>
      <c r="AE72" s="178"/>
      <c r="AF72" s="178"/>
      <c r="AG72" s="178"/>
      <c r="AH72" s="178"/>
      <c r="AI72" s="178"/>
      <c r="AJ72" s="178"/>
      <c r="AK72" s="178"/>
      <c r="AL72" s="178"/>
      <c r="AM72" s="178"/>
      <c r="AN72" s="178"/>
      <c r="AO72" s="178"/>
      <c r="AP72" s="178"/>
      <c r="AQ72" s="178"/>
      <c r="AR72" s="178"/>
      <c r="AS72" s="178"/>
      <c r="AT72" s="178"/>
      <c r="AU72" s="178"/>
      <c r="AV72" s="178"/>
      <c r="AW72" s="178"/>
    </row>
    <row r="73" spans="1:66" ht="32.25" customHeight="1" x14ac:dyDescent="0.25">
      <c r="A73" s="182" t="s">
        <v>335</v>
      </c>
      <c r="B73" s="182" t="s">
        <v>301</v>
      </c>
      <c r="C73" s="178" t="s">
        <v>646</v>
      </c>
      <c r="D73" s="178" t="s">
        <v>646</v>
      </c>
      <c r="E73" s="178" t="s">
        <v>646</v>
      </c>
      <c r="F73" s="178" t="s">
        <v>646</v>
      </c>
      <c r="G73" s="178" t="s">
        <v>646</v>
      </c>
      <c r="H73" s="178" t="s">
        <v>646</v>
      </c>
      <c r="I73" s="178" t="s">
        <v>31</v>
      </c>
      <c r="J73" s="178" t="s">
        <v>646</v>
      </c>
      <c r="K73" s="178" t="s">
        <v>31</v>
      </c>
      <c r="L73" s="178" t="s">
        <v>646</v>
      </c>
      <c r="M73" s="178" t="s">
        <v>31</v>
      </c>
      <c r="N73" s="178" t="s">
        <v>646</v>
      </c>
      <c r="O73" s="178" t="s">
        <v>31</v>
      </c>
      <c r="P73" s="178" t="s">
        <v>646</v>
      </c>
      <c r="Q73" s="178" t="s">
        <v>31</v>
      </c>
      <c r="R73" s="178" t="s">
        <v>646</v>
      </c>
      <c r="S73" s="178" t="s">
        <v>31</v>
      </c>
      <c r="T73" s="178" t="s">
        <v>646</v>
      </c>
      <c r="U73" s="178" t="s">
        <v>31</v>
      </c>
      <c r="V73" s="178" t="s">
        <v>646</v>
      </c>
      <c r="W73" s="178" t="s">
        <v>31</v>
      </c>
      <c r="X73" s="178" t="s">
        <v>646</v>
      </c>
      <c r="Y73" s="178" t="s">
        <v>31</v>
      </c>
      <c r="Z73" s="178" t="s">
        <v>646</v>
      </c>
      <c r="AA73" s="178" t="s">
        <v>31</v>
      </c>
      <c r="AB73" s="178" t="s">
        <v>646</v>
      </c>
      <c r="AC73" s="178" t="s">
        <v>31</v>
      </c>
      <c r="AD73" s="178" t="s">
        <v>646</v>
      </c>
      <c r="AE73" s="178" t="s">
        <v>31</v>
      </c>
      <c r="AF73" s="178" t="s">
        <v>646</v>
      </c>
      <c r="AG73" s="178" t="s">
        <v>31</v>
      </c>
      <c r="AH73" s="178" t="s">
        <v>646</v>
      </c>
      <c r="AI73" s="178" t="s">
        <v>31</v>
      </c>
      <c r="AJ73" s="178" t="s">
        <v>646</v>
      </c>
      <c r="AK73" s="178" t="s">
        <v>31</v>
      </c>
      <c r="AL73" s="178" t="s">
        <v>646</v>
      </c>
      <c r="AM73" s="178" t="s">
        <v>31</v>
      </c>
      <c r="AN73" s="178" t="s">
        <v>646</v>
      </c>
      <c r="AO73" s="178" t="s">
        <v>31</v>
      </c>
      <c r="AP73" s="178" t="s">
        <v>646</v>
      </c>
      <c r="AQ73" s="178" t="s">
        <v>31</v>
      </c>
      <c r="AR73" s="178" t="s">
        <v>646</v>
      </c>
      <c r="AS73" s="178" t="s">
        <v>31</v>
      </c>
      <c r="AT73" s="178" t="s">
        <v>646</v>
      </c>
      <c r="AU73" s="178" t="s">
        <v>31</v>
      </c>
      <c r="AV73" s="178" t="s">
        <v>646</v>
      </c>
      <c r="AW73" s="178" t="s">
        <v>646</v>
      </c>
    </row>
    <row r="74" spans="1:66" ht="51.75" customHeight="1" x14ac:dyDescent="0.25">
      <c r="A74" s="182" t="s">
        <v>336</v>
      </c>
      <c r="B74" s="182" t="s">
        <v>303</v>
      </c>
      <c r="C74" s="178" t="s">
        <v>646</v>
      </c>
      <c r="D74" s="178" t="s">
        <v>646</v>
      </c>
      <c r="E74" s="178" t="s">
        <v>646</v>
      </c>
      <c r="F74" s="178" t="s">
        <v>646</v>
      </c>
      <c r="G74" s="178" t="s">
        <v>646</v>
      </c>
      <c r="H74" s="178" t="s">
        <v>646</v>
      </c>
      <c r="I74" s="178" t="s">
        <v>31</v>
      </c>
      <c r="J74" s="178" t="s">
        <v>646</v>
      </c>
      <c r="K74" s="178" t="s">
        <v>31</v>
      </c>
      <c r="L74" s="178" t="s">
        <v>646</v>
      </c>
      <c r="M74" s="178" t="s">
        <v>31</v>
      </c>
      <c r="N74" s="178" t="s">
        <v>646</v>
      </c>
      <c r="O74" s="178" t="s">
        <v>31</v>
      </c>
      <c r="P74" s="178" t="s">
        <v>646</v>
      </c>
      <c r="Q74" s="178" t="s">
        <v>31</v>
      </c>
      <c r="R74" s="178" t="s">
        <v>646</v>
      </c>
      <c r="S74" s="178" t="s">
        <v>31</v>
      </c>
      <c r="T74" s="178" t="s">
        <v>646</v>
      </c>
      <c r="U74" s="178" t="s">
        <v>31</v>
      </c>
      <c r="V74" s="178" t="s">
        <v>646</v>
      </c>
      <c r="W74" s="178" t="s">
        <v>31</v>
      </c>
      <c r="X74" s="178" t="s">
        <v>646</v>
      </c>
      <c r="Y74" s="178" t="s">
        <v>31</v>
      </c>
      <c r="Z74" s="178" t="s">
        <v>646</v>
      </c>
      <c r="AA74" s="178" t="s">
        <v>31</v>
      </c>
      <c r="AB74" s="178" t="s">
        <v>646</v>
      </c>
      <c r="AC74" s="178" t="s">
        <v>31</v>
      </c>
      <c r="AD74" s="178" t="s">
        <v>646</v>
      </c>
      <c r="AE74" s="178" t="s">
        <v>31</v>
      </c>
      <c r="AF74" s="178" t="s">
        <v>646</v>
      </c>
      <c r="AG74" s="178" t="s">
        <v>31</v>
      </c>
      <c r="AH74" s="178" t="s">
        <v>646</v>
      </c>
      <c r="AI74" s="178" t="s">
        <v>31</v>
      </c>
      <c r="AJ74" s="178" t="s">
        <v>646</v>
      </c>
      <c r="AK74" s="178" t="s">
        <v>31</v>
      </c>
      <c r="AL74" s="178" t="s">
        <v>646</v>
      </c>
      <c r="AM74" s="178" t="s">
        <v>31</v>
      </c>
      <c r="AN74" s="178" t="s">
        <v>646</v>
      </c>
      <c r="AO74" s="178" t="s">
        <v>31</v>
      </c>
      <c r="AP74" s="178" t="s">
        <v>646</v>
      </c>
      <c r="AQ74" s="178" t="s">
        <v>31</v>
      </c>
      <c r="AR74" s="178" t="s">
        <v>646</v>
      </c>
      <c r="AS74" s="178" t="s">
        <v>31</v>
      </c>
      <c r="AT74" s="178" t="s">
        <v>646</v>
      </c>
      <c r="AU74" s="178" t="s">
        <v>31</v>
      </c>
      <c r="AV74" s="178" t="s">
        <v>646</v>
      </c>
      <c r="AW74" s="178" t="s">
        <v>646</v>
      </c>
    </row>
    <row r="75" spans="1:66" ht="21.75" customHeight="1" x14ac:dyDescent="0.25">
      <c r="A75" s="182" t="s">
        <v>337</v>
      </c>
      <c r="B75" s="182" t="s">
        <v>338</v>
      </c>
      <c r="C75" s="178" t="s">
        <v>646</v>
      </c>
      <c r="D75" s="178" t="s">
        <v>646</v>
      </c>
      <c r="E75" s="178" t="s">
        <v>646</v>
      </c>
      <c r="F75" s="178" t="s">
        <v>646</v>
      </c>
      <c r="G75" s="178" t="s">
        <v>646</v>
      </c>
      <c r="H75" s="178" t="s">
        <v>646</v>
      </c>
      <c r="I75" s="178" t="s">
        <v>31</v>
      </c>
      <c r="J75" s="178" t="s">
        <v>646</v>
      </c>
      <c r="K75" s="178" t="s">
        <v>31</v>
      </c>
      <c r="L75" s="178" t="s">
        <v>646</v>
      </c>
      <c r="M75" s="178" t="s">
        <v>31</v>
      </c>
      <c r="N75" s="178" t="s">
        <v>646</v>
      </c>
      <c r="O75" s="178" t="s">
        <v>31</v>
      </c>
      <c r="P75" s="178" t="s">
        <v>646</v>
      </c>
      <c r="Q75" s="178" t="s">
        <v>31</v>
      </c>
      <c r="R75" s="178" t="s">
        <v>646</v>
      </c>
      <c r="S75" s="178" t="s">
        <v>31</v>
      </c>
      <c r="T75" s="178" t="s">
        <v>646</v>
      </c>
      <c r="U75" s="178" t="s">
        <v>31</v>
      </c>
      <c r="V75" s="178" t="s">
        <v>646</v>
      </c>
      <c r="W75" s="178" t="s">
        <v>31</v>
      </c>
      <c r="X75" s="178" t="s">
        <v>646</v>
      </c>
      <c r="Y75" s="178" t="s">
        <v>31</v>
      </c>
      <c r="Z75" s="178" t="s">
        <v>646</v>
      </c>
      <c r="AA75" s="178" t="s">
        <v>31</v>
      </c>
      <c r="AB75" s="178" t="s">
        <v>646</v>
      </c>
      <c r="AC75" s="178" t="s">
        <v>31</v>
      </c>
      <c r="AD75" s="178" t="s">
        <v>646</v>
      </c>
      <c r="AE75" s="178" t="s">
        <v>31</v>
      </c>
      <c r="AF75" s="178" t="s">
        <v>646</v>
      </c>
      <c r="AG75" s="178" t="s">
        <v>31</v>
      </c>
      <c r="AH75" s="178" t="s">
        <v>646</v>
      </c>
      <c r="AI75" s="178" t="s">
        <v>31</v>
      </c>
      <c r="AJ75" s="178" t="s">
        <v>646</v>
      </c>
      <c r="AK75" s="178" t="s">
        <v>31</v>
      </c>
      <c r="AL75" s="178" t="s">
        <v>646</v>
      </c>
      <c r="AM75" s="178" t="s">
        <v>31</v>
      </c>
      <c r="AN75" s="178" t="s">
        <v>646</v>
      </c>
      <c r="AO75" s="178" t="s">
        <v>31</v>
      </c>
      <c r="AP75" s="178" t="s">
        <v>646</v>
      </c>
      <c r="AQ75" s="178" t="s">
        <v>31</v>
      </c>
      <c r="AR75" s="178" t="s">
        <v>646</v>
      </c>
      <c r="AS75" s="178" t="s">
        <v>31</v>
      </c>
      <c r="AT75" s="178" t="s">
        <v>646</v>
      </c>
      <c r="AU75" s="178" t="s">
        <v>31</v>
      </c>
      <c r="AV75" s="178" t="s">
        <v>646</v>
      </c>
      <c r="AW75" s="178" t="s">
        <v>646</v>
      </c>
    </row>
    <row r="76" spans="1:66" ht="23.25" customHeight="1" x14ac:dyDescent="0.25">
      <c r="A76" s="182" t="s">
        <v>339</v>
      </c>
      <c r="B76" s="182" t="s">
        <v>517</v>
      </c>
      <c r="C76" s="178" t="s">
        <v>646</v>
      </c>
      <c r="D76" s="178" t="s">
        <v>646</v>
      </c>
      <c r="E76" s="178" t="s">
        <v>646</v>
      </c>
      <c r="F76" s="178" t="s">
        <v>646</v>
      </c>
      <c r="G76" s="178" t="s">
        <v>646</v>
      </c>
      <c r="H76" s="178" t="s">
        <v>646</v>
      </c>
      <c r="I76" s="178" t="s">
        <v>31</v>
      </c>
      <c r="J76" s="178" t="s">
        <v>646</v>
      </c>
      <c r="K76" s="178" t="s">
        <v>31</v>
      </c>
      <c r="L76" s="178" t="s">
        <v>646</v>
      </c>
      <c r="M76" s="178" t="s">
        <v>31</v>
      </c>
      <c r="N76" s="178" t="s">
        <v>646</v>
      </c>
      <c r="O76" s="178" t="s">
        <v>31</v>
      </c>
      <c r="P76" s="178" t="s">
        <v>646</v>
      </c>
      <c r="Q76" s="178" t="s">
        <v>31</v>
      </c>
      <c r="R76" s="178" t="s">
        <v>646</v>
      </c>
      <c r="S76" s="178" t="s">
        <v>31</v>
      </c>
      <c r="T76" s="178" t="s">
        <v>646</v>
      </c>
      <c r="U76" s="178" t="s">
        <v>31</v>
      </c>
      <c r="V76" s="178" t="s">
        <v>646</v>
      </c>
      <c r="W76" s="178" t="s">
        <v>31</v>
      </c>
      <c r="X76" s="178" t="s">
        <v>646</v>
      </c>
      <c r="Y76" s="178" t="s">
        <v>31</v>
      </c>
      <c r="Z76" s="178" t="s">
        <v>646</v>
      </c>
      <c r="AA76" s="178" t="s">
        <v>31</v>
      </c>
      <c r="AB76" s="178" t="s">
        <v>646</v>
      </c>
      <c r="AC76" s="178" t="s">
        <v>31</v>
      </c>
      <c r="AD76" s="178" t="s">
        <v>646</v>
      </c>
      <c r="AE76" s="178" t="s">
        <v>31</v>
      </c>
      <c r="AF76" s="178" t="s">
        <v>646</v>
      </c>
      <c r="AG76" s="178" t="s">
        <v>31</v>
      </c>
      <c r="AH76" s="178" t="s">
        <v>646</v>
      </c>
      <c r="AI76" s="178" t="s">
        <v>31</v>
      </c>
      <c r="AJ76" s="178" t="s">
        <v>646</v>
      </c>
      <c r="AK76" s="178" t="s">
        <v>31</v>
      </c>
      <c r="AL76" s="178" t="s">
        <v>646</v>
      </c>
      <c r="AM76" s="178" t="s">
        <v>31</v>
      </c>
      <c r="AN76" s="178" t="s">
        <v>646</v>
      </c>
      <c r="AO76" s="178" t="s">
        <v>31</v>
      </c>
      <c r="AP76" s="178" t="s">
        <v>646</v>
      </c>
      <c r="AQ76" s="178" t="s">
        <v>31</v>
      </c>
      <c r="AR76" s="178" t="s">
        <v>646</v>
      </c>
      <c r="AS76" s="178" t="s">
        <v>31</v>
      </c>
      <c r="AT76" s="178" t="s">
        <v>646</v>
      </c>
      <c r="AU76" s="178" t="s">
        <v>31</v>
      </c>
      <c r="AV76" s="178" t="s">
        <v>646</v>
      </c>
      <c r="AW76" s="178" t="s">
        <v>646</v>
      </c>
    </row>
    <row r="77" spans="1:66" ht="18.75" customHeight="1" x14ac:dyDescent="0.25">
      <c r="A77" s="182" t="s">
        <v>534</v>
      </c>
      <c r="B77" s="182" t="s">
        <v>519</v>
      </c>
      <c r="C77" s="178" t="s">
        <v>646</v>
      </c>
      <c r="D77" s="178" t="s">
        <v>646</v>
      </c>
      <c r="E77" s="178" t="s">
        <v>646</v>
      </c>
      <c r="F77" s="178" t="s">
        <v>646</v>
      </c>
      <c r="G77" s="178" t="s">
        <v>646</v>
      </c>
      <c r="H77" s="178" t="s">
        <v>646</v>
      </c>
      <c r="I77" s="178" t="s">
        <v>31</v>
      </c>
      <c r="J77" s="178" t="s">
        <v>646</v>
      </c>
      <c r="K77" s="178" t="s">
        <v>31</v>
      </c>
      <c r="L77" s="178" t="s">
        <v>646</v>
      </c>
      <c r="M77" s="178" t="s">
        <v>31</v>
      </c>
      <c r="N77" s="178" t="s">
        <v>646</v>
      </c>
      <c r="O77" s="178" t="s">
        <v>31</v>
      </c>
      <c r="P77" s="178" t="s">
        <v>646</v>
      </c>
      <c r="Q77" s="178" t="s">
        <v>31</v>
      </c>
      <c r="R77" s="178" t="s">
        <v>646</v>
      </c>
      <c r="S77" s="178" t="s">
        <v>31</v>
      </c>
      <c r="T77" s="178" t="s">
        <v>646</v>
      </c>
      <c r="U77" s="178" t="s">
        <v>31</v>
      </c>
      <c r="V77" s="178" t="s">
        <v>646</v>
      </c>
      <c r="W77" s="178" t="s">
        <v>31</v>
      </c>
      <c r="X77" s="178" t="s">
        <v>646</v>
      </c>
      <c r="Y77" s="178" t="s">
        <v>31</v>
      </c>
      <c r="Z77" s="178" t="s">
        <v>646</v>
      </c>
      <c r="AA77" s="178" t="s">
        <v>31</v>
      </c>
      <c r="AB77" s="178" t="s">
        <v>646</v>
      </c>
      <c r="AC77" s="178" t="s">
        <v>31</v>
      </c>
      <c r="AD77" s="178" t="s">
        <v>646</v>
      </c>
      <c r="AE77" s="178" t="s">
        <v>31</v>
      </c>
      <c r="AF77" s="178" t="s">
        <v>646</v>
      </c>
      <c r="AG77" s="178" t="s">
        <v>31</v>
      </c>
      <c r="AH77" s="178" t="s">
        <v>646</v>
      </c>
      <c r="AI77" s="178" t="s">
        <v>31</v>
      </c>
      <c r="AJ77" s="178" t="s">
        <v>646</v>
      </c>
      <c r="AK77" s="178" t="s">
        <v>31</v>
      </c>
      <c r="AL77" s="178" t="s">
        <v>646</v>
      </c>
      <c r="AM77" s="178" t="s">
        <v>31</v>
      </c>
      <c r="AN77" s="178" t="s">
        <v>646</v>
      </c>
      <c r="AO77" s="178" t="s">
        <v>31</v>
      </c>
      <c r="AP77" s="178" t="s">
        <v>646</v>
      </c>
      <c r="AQ77" s="178" t="s">
        <v>31</v>
      </c>
      <c r="AR77" s="178" t="s">
        <v>646</v>
      </c>
      <c r="AS77" s="178" t="s">
        <v>31</v>
      </c>
      <c r="AT77" s="178" t="s">
        <v>646</v>
      </c>
      <c r="AU77" s="178" t="s">
        <v>31</v>
      </c>
      <c r="AV77" s="178" t="s">
        <v>646</v>
      </c>
      <c r="AW77" s="178" t="s">
        <v>646</v>
      </c>
    </row>
    <row r="78" spans="1:66" x14ac:dyDescent="0.25">
      <c r="A78" s="182" t="s">
        <v>535</v>
      </c>
      <c r="B78" s="182" t="s">
        <v>521</v>
      </c>
      <c r="C78" s="178" t="s">
        <v>646</v>
      </c>
      <c r="D78" s="178" t="s">
        <v>646</v>
      </c>
      <c r="E78" s="178" t="s">
        <v>646</v>
      </c>
      <c r="F78" s="178" t="s">
        <v>646</v>
      </c>
      <c r="G78" s="178" t="s">
        <v>646</v>
      </c>
      <c r="H78" s="178" t="s">
        <v>646</v>
      </c>
      <c r="I78" s="178" t="s">
        <v>31</v>
      </c>
      <c r="J78" s="178" t="s">
        <v>646</v>
      </c>
      <c r="K78" s="178" t="s">
        <v>31</v>
      </c>
      <c r="L78" s="178" t="s">
        <v>646</v>
      </c>
      <c r="M78" s="178" t="s">
        <v>31</v>
      </c>
      <c r="N78" s="178" t="s">
        <v>646</v>
      </c>
      <c r="O78" s="178" t="s">
        <v>31</v>
      </c>
      <c r="P78" s="178" t="s">
        <v>646</v>
      </c>
      <c r="Q78" s="178" t="s">
        <v>31</v>
      </c>
      <c r="R78" s="178" t="s">
        <v>646</v>
      </c>
      <c r="S78" s="178" t="s">
        <v>31</v>
      </c>
      <c r="T78" s="178" t="s">
        <v>646</v>
      </c>
      <c r="U78" s="178" t="s">
        <v>31</v>
      </c>
      <c r="V78" s="178" t="s">
        <v>646</v>
      </c>
      <c r="W78" s="178" t="s">
        <v>31</v>
      </c>
      <c r="X78" s="178" t="s">
        <v>646</v>
      </c>
      <c r="Y78" s="178" t="s">
        <v>31</v>
      </c>
      <c r="Z78" s="178" t="s">
        <v>646</v>
      </c>
      <c r="AA78" s="178" t="s">
        <v>31</v>
      </c>
      <c r="AB78" s="178" t="s">
        <v>646</v>
      </c>
      <c r="AC78" s="178" t="s">
        <v>31</v>
      </c>
      <c r="AD78" s="178" t="s">
        <v>646</v>
      </c>
      <c r="AE78" s="178" t="s">
        <v>31</v>
      </c>
      <c r="AF78" s="178" t="s">
        <v>646</v>
      </c>
      <c r="AG78" s="178" t="s">
        <v>31</v>
      </c>
      <c r="AH78" s="178" t="s">
        <v>646</v>
      </c>
      <c r="AI78" s="178" t="s">
        <v>31</v>
      </c>
      <c r="AJ78" s="178" t="s">
        <v>646</v>
      </c>
      <c r="AK78" s="178" t="s">
        <v>31</v>
      </c>
      <c r="AL78" s="178" t="s">
        <v>646</v>
      </c>
      <c r="AM78" s="178" t="s">
        <v>31</v>
      </c>
      <c r="AN78" s="178" t="s">
        <v>646</v>
      </c>
      <c r="AO78" s="178" t="s">
        <v>31</v>
      </c>
      <c r="AP78" s="178" t="s">
        <v>646</v>
      </c>
      <c r="AQ78" s="178" t="s">
        <v>31</v>
      </c>
      <c r="AR78" s="178" t="s">
        <v>646</v>
      </c>
      <c r="AS78" s="178" t="s">
        <v>31</v>
      </c>
      <c r="AT78" s="178" t="s">
        <v>646</v>
      </c>
      <c r="AU78" s="178" t="s">
        <v>31</v>
      </c>
      <c r="AV78" s="178" t="s">
        <v>646</v>
      </c>
      <c r="AW78" s="178" t="s">
        <v>646</v>
      </c>
    </row>
    <row r="79" spans="1:66" x14ac:dyDescent="0.25">
      <c r="A79" s="182" t="s">
        <v>536</v>
      </c>
      <c r="B79" s="182" t="s">
        <v>523</v>
      </c>
      <c r="C79" s="178" t="s">
        <v>646</v>
      </c>
      <c r="D79" s="178" t="s">
        <v>646</v>
      </c>
      <c r="E79" s="178" t="s">
        <v>646</v>
      </c>
      <c r="F79" s="178" t="s">
        <v>646</v>
      </c>
      <c r="G79" s="178" t="s">
        <v>646</v>
      </c>
      <c r="H79" s="178" t="s">
        <v>646</v>
      </c>
      <c r="I79" s="178" t="s">
        <v>31</v>
      </c>
      <c r="J79" s="178" t="s">
        <v>646</v>
      </c>
      <c r="K79" s="178" t="s">
        <v>31</v>
      </c>
      <c r="L79" s="178" t="s">
        <v>646</v>
      </c>
      <c r="M79" s="178" t="s">
        <v>31</v>
      </c>
      <c r="N79" s="178" t="s">
        <v>646</v>
      </c>
      <c r="O79" s="178" t="s">
        <v>31</v>
      </c>
      <c r="P79" s="178" t="s">
        <v>646</v>
      </c>
      <c r="Q79" s="178" t="s">
        <v>31</v>
      </c>
      <c r="R79" s="178" t="s">
        <v>646</v>
      </c>
      <c r="S79" s="178" t="s">
        <v>31</v>
      </c>
      <c r="T79" s="178" t="s">
        <v>646</v>
      </c>
      <c r="U79" s="178" t="s">
        <v>31</v>
      </c>
      <c r="V79" s="178" t="s">
        <v>646</v>
      </c>
      <c r="W79" s="178" t="s">
        <v>31</v>
      </c>
      <c r="X79" s="178" t="s">
        <v>646</v>
      </c>
      <c r="Y79" s="178" t="s">
        <v>31</v>
      </c>
      <c r="Z79" s="178" t="s">
        <v>646</v>
      </c>
      <c r="AA79" s="178" t="s">
        <v>31</v>
      </c>
      <c r="AB79" s="178" t="s">
        <v>646</v>
      </c>
      <c r="AC79" s="178" t="s">
        <v>31</v>
      </c>
      <c r="AD79" s="178" t="s">
        <v>646</v>
      </c>
      <c r="AE79" s="178" t="s">
        <v>31</v>
      </c>
      <c r="AF79" s="178" t="s">
        <v>646</v>
      </c>
      <c r="AG79" s="178" t="s">
        <v>31</v>
      </c>
      <c r="AH79" s="178" t="s">
        <v>646</v>
      </c>
      <c r="AI79" s="178" t="s">
        <v>31</v>
      </c>
      <c r="AJ79" s="178" t="s">
        <v>646</v>
      </c>
      <c r="AK79" s="178" t="s">
        <v>31</v>
      </c>
      <c r="AL79" s="178" t="s">
        <v>646</v>
      </c>
      <c r="AM79" s="178" t="s">
        <v>31</v>
      </c>
      <c r="AN79" s="178" t="s">
        <v>646</v>
      </c>
      <c r="AO79" s="178" t="s">
        <v>31</v>
      </c>
      <c r="AP79" s="178" t="s">
        <v>646</v>
      </c>
      <c r="AQ79" s="178" t="s">
        <v>31</v>
      </c>
      <c r="AR79" s="178" t="s">
        <v>646</v>
      </c>
      <c r="AS79" s="178" t="s">
        <v>31</v>
      </c>
      <c r="AT79" s="178" t="s">
        <v>646</v>
      </c>
      <c r="AU79" s="178" t="s">
        <v>31</v>
      </c>
      <c r="AV79" s="178" t="s">
        <v>646</v>
      </c>
      <c r="AW79" s="178" t="s">
        <v>646</v>
      </c>
    </row>
    <row r="80" spans="1:66" x14ac:dyDescent="0.25">
      <c r="A80" s="182" t="s">
        <v>537</v>
      </c>
      <c r="B80" s="182" t="s">
        <v>525</v>
      </c>
      <c r="C80" s="178" t="s">
        <v>646</v>
      </c>
      <c r="D80" s="178" t="s">
        <v>646</v>
      </c>
      <c r="E80" s="178" t="s">
        <v>646</v>
      </c>
      <c r="F80" s="178" t="s">
        <v>646</v>
      </c>
      <c r="G80" s="178" t="s">
        <v>646</v>
      </c>
      <c r="H80" s="178" t="s">
        <v>646</v>
      </c>
      <c r="I80" s="178" t="s">
        <v>31</v>
      </c>
      <c r="J80" s="178" t="s">
        <v>646</v>
      </c>
      <c r="K80" s="178" t="s">
        <v>31</v>
      </c>
      <c r="L80" s="178" t="s">
        <v>646</v>
      </c>
      <c r="M80" s="178" t="s">
        <v>31</v>
      </c>
      <c r="N80" s="178" t="s">
        <v>646</v>
      </c>
      <c r="O80" s="178" t="s">
        <v>31</v>
      </c>
      <c r="P80" s="178" t="s">
        <v>646</v>
      </c>
      <c r="Q80" s="178" t="s">
        <v>31</v>
      </c>
      <c r="R80" s="178" t="s">
        <v>646</v>
      </c>
      <c r="S80" s="178" t="s">
        <v>31</v>
      </c>
      <c r="T80" s="178" t="s">
        <v>646</v>
      </c>
      <c r="U80" s="178" t="s">
        <v>31</v>
      </c>
      <c r="V80" s="178" t="s">
        <v>646</v>
      </c>
      <c r="W80" s="178" t="s">
        <v>31</v>
      </c>
      <c r="X80" s="178" t="s">
        <v>646</v>
      </c>
      <c r="Y80" s="178" t="s">
        <v>31</v>
      </c>
      <c r="Z80" s="178" t="s">
        <v>646</v>
      </c>
      <c r="AA80" s="178" t="s">
        <v>31</v>
      </c>
      <c r="AB80" s="178" t="s">
        <v>646</v>
      </c>
      <c r="AC80" s="178" t="s">
        <v>31</v>
      </c>
      <c r="AD80" s="178" t="s">
        <v>646</v>
      </c>
      <c r="AE80" s="178" t="s">
        <v>31</v>
      </c>
      <c r="AF80" s="178" t="s">
        <v>646</v>
      </c>
      <c r="AG80" s="178" t="s">
        <v>31</v>
      </c>
      <c r="AH80" s="178" t="s">
        <v>646</v>
      </c>
      <c r="AI80" s="178" t="s">
        <v>31</v>
      </c>
      <c r="AJ80" s="178" t="s">
        <v>646</v>
      </c>
      <c r="AK80" s="178" t="s">
        <v>31</v>
      </c>
      <c r="AL80" s="178" t="s">
        <v>646</v>
      </c>
      <c r="AM80" s="178" t="s">
        <v>31</v>
      </c>
      <c r="AN80" s="178" t="s">
        <v>646</v>
      </c>
      <c r="AO80" s="178" t="s">
        <v>31</v>
      </c>
      <c r="AP80" s="178" t="s">
        <v>646</v>
      </c>
      <c r="AQ80" s="178" t="s">
        <v>31</v>
      </c>
      <c r="AR80" s="178" t="s">
        <v>646</v>
      </c>
      <c r="AS80" s="178" t="s">
        <v>31</v>
      </c>
      <c r="AT80" s="178" t="s">
        <v>646</v>
      </c>
      <c r="AU80" s="178" t="s">
        <v>31</v>
      </c>
      <c r="AV80" s="178" t="s">
        <v>646</v>
      </c>
      <c r="AW80" s="178" t="s">
        <v>646</v>
      </c>
    </row>
    <row r="81" spans="1:49" x14ac:dyDescent="0.25">
      <c r="A81" s="172"/>
      <c r="B81" s="172"/>
      <c r="C81" s="172"/>
      <c r="D81" s="172"/>
      <c r="E81" s="172"/>
      <c r="F81" s="172"/>
      <c r="G81" s="172"/>
      <c r="H81" s="172"/>
      <c r="I81" s="172"/>
      <c r="J81" s="172"/>
      <c r="K81" s="172"/>
      <c r="L81" s="172"/>
      <c r="M81" s="172"/>
      <c r="N81" s="172"/>
      <c r="O81" s="172"/>
      <c r="P81" s="172"/>
      <c r="Q81" s="172"/>
      <c r="R81" s="172"/>
      <c r="S81" s="172"/>
      <c r="T81" s="172"/>
      <c r="U81" s="172"/>
      <c r="V81" s="172"/>
      <c r="W81" s="172"/>
      <c r="X81" s="172"/>
      <c r="Y81" s="172"/>
      <c r="Z81" s="172"/>
      <c r="AA81" s="172"/>
      <c r="AB81" s="172"/>
      <c r="AC81" s="172"/>
      <c r="AD81" s="172"/>
      <c r="AE81" s="172"/>
      <c r="AF81" s="172"/>
      <c r="AG81" s="172"/>
      <c r="AH81" s="172"/>
      <c r="AI81" s="172"/>
      <c r="AJ81" s="172"/>
      <c r="AK81" s="172"/>
      <c r="AL81" s="172"/>
      <c r="AM81" s="172"/>
      <c r="AN81" s="172"/>
      <c r="AO81" s="172"/>
      <c r="AP81" s="172"/>
      <c r="AQ81" s="172"/>
      <c r="AR81" s="172"/>
      <c r="AS81" s="172"/>
      <c r="AT81" s="172"/>
      <c r="AU81" s="172"/>
      <c r="AV81" s="172"/>
      <c r="AW81" s="172"/>
    </row>
    <row r="82" spans="1:49" x14ac:dyDescent="0.25">
      <c r="A82" s="172"/>
      <c r="B82" s="172"/>
      <c r="C82" s="172"/>
      <c r="D82" s="172"/>
      <c r="E82" s="172"/>
      <c r="F82" s="172"/>
      <c r="G82" s="172"/>
      <c r="H82" s="172"/>
      <c r="I82" s="172"/>
      <c r="J82" s="172"/>
      <c r="K82" s="172"/>
      <c r="L82" s="172"/>
      <c r="M82" s="172"/>
      <c r="N82" s="172"/>
      <c r="O82" s="172"/>
      <c r="P82" s="172"/>
      <c r="Q82" s="172"/>
      <c r="R82" s="172"/>
      <c r="S82" s="172"/>
      <c r="T82" s="172"/>
      <c r="U82" s="172"/>
      <c r="V82" s="172"/>
      <c r="W82" s="172"/>
      <c r="X82" s="172"/>
      <c r="Y82" s="172"/>
      <c r="Z82" s="172"/>
      <c r="AA82" s="172"/>
      <c r="AB82" s="172"/>
      <c r="AC82" s="172"/>
      <c r="AD82" s="172"/>
      <c r="AE82" s="172"/>
      <c r="AF82" s="172"/>
      <c r="AG82" s="172"/>
      <c r="AH82" s="172"/>
      <c r="AI82" s="172"/>
      <c r="AJ82" s="172"/>
      <c r="AK82" s="172"/>
      <c r="AL82" s="172"/>
      <c r="AM82" s="172"/>
      <c r="AN82" s="172"/>
      <c r="AO82" s="172"/>
      <c r="AP82" s="172"/>
      <c r="AQ82" s="172"/>
      <c r="AR82" s="172"/>
      <c r="AS82" s="172"/>
      <c r="AT82" s="172"/>
      <c r="AU82" s="172"/>
      <c r="AV82" s="172"/>
      <c r="AW82" s="172"/>
    </row>
    <row r="83" spans="1:49" x14ac:dyDescent="0.25">
      <c r="A83" s="172"/>
      <c r="B83" s="172"/>
      <c r="C83" s="172"/>
      <c r="D83" s="172"/>
      <c r="E83" s="172"/>
      <c r="F83" s="172"/>
      <c r="G83" s="172"/>
      <c r="H83" s="172"/>
      <c r="I83" s="172"/>
      <c r="J83" s="172"/>
      <c r="K83" s="172"/>
      <c r="L83" s="172"/>
      <c r="M83" s="172"/>
      <c r="N83" s="172"/>
      <c r="O83" s="172"/>
      <c r="P83" s="172"/>
      <c r="Q83" s="172"/>
      <c r="R83" s="172"/>
      <c r="S83" s="172"/>
      <c r="T83" s="172"/>
      <c r="U83" s="172"/>
      <c r="V83" s="172"/>
      <c r="W83" s="172"/>
      <c r="X83" s="172"/>
      <c r="Y83" s="172"/>
      <c r="Z83" s="172"/>
      <c r="AA83" s="172"/>
      <c r="AB83" s="172"/>
      <c r="AC83" s="172"/>
      <c r="AD83" s="172"/>
      <c r="AE83" s="172"/>
      <c r="AF83" s="172"/>
      <c r="AG83" s="172"/>
      <c r="AH83" s="172"/>
      <c r="AI83" s="172"/>
      <c r="AJ83" s="172"/>
      <c r="AK83" s="172"/>
      <c r="AL83" s="172"/>
      <c r="AM83" s="172"/>
      <c r="AN83" s="172"/>
      <c r="AO83" s="172"/>
      <c r="AP83" s="172"/>
      <c r="AQ83" s="172"/>
      <c r="AR83" s="172"/>
      <c r="AS83" s="172"/>
      <c r="AT83" s="172"/>
      <c r="AU83" s="172"/>
      <c r="AV83" s="172"/>
      <c r="AW83" s="172"/>
    </row>
    <row r="84" spans="1:49" x14ac:dyDescent="0.25">
      <c r="A84" s="172"/>
      <c r="B84" s="172"/>
      <c r="C84" s="172"/>
      <c r="D84" s="172"/>
      <c r="E84" s="172"/>
      <c r="F84" s="172"/>
      <c r="G84" s="172"/>
      <c r="H84" s="172"/>
      <c r="I84" s="172"/>
      <c r="J84" s="172"/>
      <c r="K84" s="172"/>
      <c r="L84" s="172"/>
      <c r="M84" s="172"/>
      <c r="N84" s="172"/>
      <c r="O84" s="172"/>
      <c r="P84" s="172"/>
      <c r="Q84" s="172"/>
      <c r="R84" s="172"/>
      <c r="S84" s="172"/>
      <c r="T84" s="172"/>
      <c r="U84" s="172"/>
      <c r="V84" s="172"/>
      <c r="W84" s="172"/>
      <c r="X84" s="172"/>
      <c r="Y84" s="172"/>
      <c r="Z84" s="172"/>
      <c r="AA84" s="172"/>
      <c r="AB84" s="172"/>
      <c r="AC84" s="172"/>
      <c r="AD84" s="172"/>
      <c r="AE84" s="172"/>
      <c r="AF84" s="172"/>
      <c r="AG84" s="172"/>
      <c r="AH84" s="172"/>
      <c r="AI84" s="172"/>
      <c r="AJ84" s="172"/>
      <c r="AK84" s="172"/>
      <c r="AL84" s="172"/>
      <c r="AM84" s="172"/>
      <c r="AN84" s="172"/>
      <c r="AO84" s="172"/>
      <c r="AP84" s="172"/>
      <c r="AQ84" s="172"/>
      <c r="AR84" s="172"/>
      <c r="AS84" s="172"/>
      <c r="AT84" s="172"/>
      <c r="AU84" s="172"/>
      <c r="AV84" s="172"/>
      <c r="AW84" s="172"/>
    </row>
    <row r="85" spans="1:49" x14ac:dyDescent="0.25">
      <c r="A85" s="172"/>
      <c r="B85" s="172"/>
      <c r="C85" s="172"/>
      <c r="D85" s="172"/>
      <c r="E85" s="172"/>
      <c r="F85" s="172"/>
      <c r="G85" s="172"/>
      <c r="H85" s="172"/>
      <c r="I85" s="172"/>
      <c r="J85" s="172"/>
      <c r="K85" s="172"/>
      <c r="L85" s="172"/>
      <c r="M85" s="172"/>
      <c r="N85" s="172"/>
      <c r="O85" s="172"/>
      <c r="P85" s="172"/>
      <c r="Q85" s="172"/>
      <c r="R85" s="172"/>
      <c r="S85" s="172"/>
      <c r="T85" s="172"/>
      <c r="U85" s="172"/>
      <c r="V85" s="172"/>
      <c r="W85" s="172"/>
      <c r="X85" s="172"/>
      <c r="Y85" s="172"/>
      <c r="Z85" s="172"/>
      <c r="AA85" s="172"/>
      <c r="AB85" s="172"/>
      <c r="AC85" s="172"/>
      <c r="AD85" s="172"/>
      <c r="AE85" s="172"/>
      <c r="AF85" s="172"/>
      <c r="AG85" s="172"/>
      <c r="AH85" s="172"/>
      <c r="AI85" s="172"/>
      <c r="AJ85" s="172"/>
      <c r="AK85" s="172"/>
      <c r="AL85" s="172"/>
      <c r="AM85" s="172"/>
      <c r="AN85" s="172"/>
      <c r="AO85" s="172"/>
      <c r="AP85" s="172"/>
      <c r="AQ85" s="172"/>
      <c r="AR85" s="172"/>
      <c r="AS85" s="172"/>
      <c r="AT85" s="172"/>
      <c r="AU85" s="172"/>
      <c r="AV85" s="172"/>
      <c r="AW85" s="172"/>
    </row>
    <row r="86" spans="1:49" x14ac:dyDescent="0.25">
      <c r="A86" s="172"/>
      <c r="B86" s="172"/>
      <c r="C86" s="172"/>
      <c r="D86" s="172"/>
      <c r="E86" s="172"/>
      <c r="F86" s="172"/>
      <c r="G86" s="172"/>
      <c r="H86" s="172"/>
      <c r="I86" s="172"/>
      <c r="J86" s="172"/>
      <c r="K86" s="172"/>
      <c r="L86" s="172"/>
      <c r="M86" s="172"/>
      <c r="N86" s="172"/>
      <c r="O86" s="172"/>
      <c r="P86" s="172"/>
      <c r="Q86" s="172"/>
      <c r="R86" s="172"/>
      <c r="S86" s="172"/>
      <c r="T86" s="172"/>
      <c r="U86" s="172"/>
      <c r="V86" s="172"/>
      <c r="W86" s="172"/>
      <c r="X86" s="172"/>
      <c r="Y86" s="172"/>
      <c r="Z86" s="172"/>
      <c r="AA86" s="172"/>
      <c r="AB86" s="172"/>
      <c r="AC86" s="172"/>
      <c r="AD86" s="172"/>
      <c r="AE86" s="172"/>
      <c r="AF86" s="172"/>
      <c r="AG86" s="172"/>
      <c r="AH86" s="172"/>
      <c r="AI86" s="172"/>
      <c r="AJ86" s="172"/>
      <c r="AK86" s="172"/>
      <c r="AL86" s="172"/>
      <c r="AM86" s="172"/>
      <c r="AN86" s="172"/>
      <c r="AO86" s="172"/>
      <c r="AP86" s="172"/>
      <c r="AQ86" s="172"/>
      <c r="AR86" s="172"/>
      <c r="AS86" s="172"/>
      <c r="AT86" s="172"/>
      <c r="AU86" s="172"/>
      <c r="AV86" s="172"/>
      <c r="AW86" s="172"/>
    </row>
    <row r="87" spans="1:49" x14ac:dyDescent="0.25">
      <c r="A87" s="172"/>
      <c r="B87" s="172"/>
      <c r="C87" s="172"/>
      <c r="D87" s="172"/>
      <c r="E87" s="172"/>
      <c r="F87" s="172"/>
      <c r="G87" s="172"/>
      <c r="H87" s="172"/>
      <c r="I87" s="172"/>
      <c r="J87" s="172"/>
      <c r="K87" s="172"/>
      <c r="L87" s="172"/>
      <c r="M87" s="172"/>
      <c r="N87" s="172"/>
      <c r="O87" s="172"/>
      <c r="P87" s="172"/>
      <c r="Q87" s="172"/>
      <c r="R87" s="172"/>
      <c r="S87" s="172"/>
      <c r="T87" s="172"/>
      <c r="U87" s="172"/>
      <c r="V87" s="172"/>
      <c r="W87" s="172"/>
      <c r="X87" s="172"/>
      <c r="Y87" s="172"/>
      <c r="Z87" s="172"/>
      <c r="AA87" s="172"/>
      <c r="AB87" s="172"/>
      <c r="AC87" s="172"/>
      <c r="AD87" s="172"/>
      <c r="AE87" s="172"/>
      <c r="AF87" s="172"/>
      <c r="AG87" s="172"/>
      <c r="AH87" s="172"/>
      <c r="AI87" s="172"/>
      <c r="AJ87" s="172"/>
      <c r="AK87" s="172"/>
      <c r="AL87" s="172"/>
      <c r="AM87" s="172"/>
      <c r="AN87" s="172"/>
      <c r="AO87" s="172"/>
      <c r="AP87" s="172"/>
      <c r="AQ87" s="172"/>
      <c r="AR87" s="172"/>
      <c r="AS87" s="172"/>
      <c r="AT87" s="172"/>
      <c r="AU87" s="172"/>
      <c r="AV87" s="172"/>
      <c r="AW87" s="172"/>
    </row>
    <row r="88" spans="1:49" x14ac:dyDescent="0.25">
      <c r="A88" s="172"/>
      <c r="B88" s="172"/>
      <c r="C88" s="172"/>
      <c r="D88" s="172"/>
      <c r="E88" s="172"/>
      <c r="F88" s="172"/>
      <c r="G88" s="172"/>
      <c r="H88" s="172"/>
      <c r="I88" s="172"/>
      <c r="J88" s="172"/>
      <c r="K88" s="172"/>
      <c r="L88" s="172"/>
      <c r="M88" s="172"/>
      <c r="N88" s="172"/>
      <c r="O88" s="172"/>
      <c r="P88" s="172"/>
      <c r="Q88" s="172"/>
      <c r="R88" s="172"/>
      <c r="S88" s="172"/>
      <c r="T88" s="172"/>
      <c r="U88" s="172"/>
      <c r="V88" s="172"/>
      <c r="W88" s="172"/>
      <c r="X88" s="172"/>
      <c r="Y88" s="172"/>
      <c r="Z88" s="172"/>
      <c r="AA88" s="172"/>
      <c r="AB88" s="172"/>
      <c r="AC88" s="172"/>
      <c r="AD88" s="172"/>
      <c r="AE88" s="172"/>
      <c r="AF88" s="172"/>
      <c r="AG88" s="172"/>
      <c r="AH88" s="172"/>
      <c r="AI88" s="172"/>
      <c r="AJ88" s="172"/>
      <c r="AK88" s="172"/>
      <c r="AL88" s="172"/>
      <c r="AM88" s="172"/>
      <c r="AN88" s="172"/>
      <c r="AO88" s="172"/>
      <c r="AP88" s="172"/>
      <c r="AQ88" s="172"/>
      <c r="AR88" s="172"/>
      <c r="AS88" s="172"/>
      <c r="AT88" s="172"/>
      <c r="AU88" s="172"/>
      <c r="AV88" s="172"/>
      <c r="AW88" s="172"/>
    </row>
    <row r="89" spans="1:49" x14ac:dyDescent="0.25">
      <c r="A89" s="172"/>
      <c r="B89" s="172"/>
      <c r="C89" s="172"/>
      <c r="D89" s="172"/>
      <c r="E89" s="172"/>
      <c r="F89" s="172"/>
      <c r="G89" s="172"/>
      <c r="H89" s="172"/>
      <c r="I89" s="172"/>
      <c r="J89" s="172"/>
      <c r="K89" s="172"/>
      <c r="L89" s="172"/>
      <c r="M89" s="172"/>
      <c r="N89" s="172"/>
      <c r="O89" s="172"/>
      <c r="P89" s="172"/>
      <c r="Q89" s="172"/>
      <c r="R89" s="172"/>
      <c r="S89" s="172"/>
      <c r="T89" s="172"/>
      <c r="U89" s="172"/>
      <c r="V89" s="172"/>
      <c r="W89" s="172"/>
      <c r="X89" s="172"/>
      <c r="Y89" s="172"/>
      <c r="Z89" s="172"/>
      <c r="AA89" s="172"/>
      <c r="AB89" s="172"/>
      <c r="AC89" s="172"/>
      <c r="AD89" s="172"/>
      <c r="AE89" s="172"/>
      <c r="AF89" s="172"/>
      <c r="AG89" s="172"/>
      <c r="AH89" s="172"/>
      <c r="AI89" s="172"/>
      <c r="AJ89" s="172"/>
      <c r="AK89" s="172"/>
      <c r="AL89" s="172"/>
      <c r="AM89" s="172"/>
      <c r="AN89" s="172"/>
      <c r="AO89" s="172"/>
      <c r="AP89" s="172"/>
      <c r="AQ89" s="172"/>
      <c r="AR89" s="172"/>
      <c r="AS89" s="172"/>
      <c r="AT89" s="172"/>
      <c r="AU89" s="172"/>
      <c r="AV89" s="172"/>
      <c r="AW89" s="172"/>
    </row>
    <row r="90" spans="1:49" x14ac:dyDescent="0.25">
      <c r="A90" s="172"/>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172"/>
      <c r="AL90" s="172"/>
      <c r="AM90" s="172"/>
      <c r="AN90" s="172"/>
      <c r="AO90" s="172"/>
      <c r="AP90" s="172"/>
      <c r="AQ90" s="172"/>
      <c r="AR90" s="172"/>
      <c r="AS90" s="172"/>
      <c r="AT90" s="172"/>
      <c r="AU90" s="172"/>
      <c r="AV90" s="172"/>
      <c r="AW90" s="172"/>
    </row>
    <row r="91" spans="1:49" x14ac:dyDescent="0.25">
      <c r="A91" s="172"/>
      <c r="B91" s="172"/>
      <c r="C91" s="172"/>
      <c r="D91" s="172"/>
      <c r="E91" s="172"/>
      <c r="F91" s="172"/>
      <c r="G91" s="172"/>
      <c r="H91" s="172"/>
      <c r="I91" s="172"/>
      <c r="J91" s="172"/>
      <c r="K91" s="172"/>
      <c r="L91" s="172"/>
      <c r="M91" s="172"/>
      <c r="N91" s="172"/>
      <c r="O91" s="172"/>
      <c r="P91" s="172"/>
      <c r="Q91" s="172"/>
      <c r="R91" s="172"/>
      <c r="S91" s="172"/>
      <c r="T91" s="172"/>
      <c r="U91" s="172"/>
      <c r="V91" s="172"/>
      <c r="W91" s="172"/>
      <c r="X91" s="172"/>
      <c r="Y91" s="172"/>
      <c r="Z91" s="172"/>
      <c r="AA91" s="172"/>
      <c r="AB91" s="172"/>
      <c r="AC91" s="172"/>
      <c r="AD91" s="172"/>
      <c r="AE91" s="172"/>
      <c r="AF91" s="172"/>
      <c r="AG91" s="172"/>
      <c r="AH91" s="172"/>
      <c r="AI91" s="172"/>
      <c r="AJ91" s="172"/>
      <c r="AK91" s="172"/>
      <c r="AL91" s="172"/>
      <c r="AM91" s="172"/>
      <c r="AN91" s="172"/>
      <c r="AO91" s="172"/>
      <c r="AP91" s="172"/>
      <c r="AQ91" s="172"/>
      <c r="AR91" s="172"/>
      <c r="AS91" s="172"/>
      <c r="AT91" s="172"/>
      <c r="AU91" s="172"/>
      <c r="AV91" s="172"/>
      <c r="AW91" s="172"/>
    </row>
    <row r="92" spans="1:49" x14ac:dyDescent="0.25">
      <c r="A92" s="172"/>
      <c r="B92" s="172"/>
      <c r="C92" s="172"/>
      <c r="D92" s="172"/>
      <c r="E92" s="172"/>
      <c r="F92" s="172"/>
      <c r="G92" s="172"/>
      <c r="H92" s="172"/>
      <c r="I92" s="172"/>
      <c r="J92" s="172"/>
      <c r="K92" s="172"/>
      <c r="L92" s="172"/>
      <c r="M92" s="172"/>
      <c r="N92" s="172"/>
      <c r="O92" s="172"/>
      <c r="P92" s="172"/>
      <c r="Q92" s="172"/>
      <c r="R92" s="172"/>
      <c r="S92" s="172"/>
      <c r="T92" s="172"/>
      <c r="U92" s="172"/>
      <c r="V92" s="172"/>
      <c r="W92" s="172"/>
      <c r="X92" s="172"/>
      <c r="Y92" s="172"/>
      <c r="Z92" s="172"/>
      <c r="AA92" s="172"/>
      <c r="AB92" s="172"/>
      <c r="AC92" s="172"/>
      <c r="AD92" s="172"/>
      <c r="AE92" s="172"/>
      <c r="AF92" s="172"/>
      <c r="AG92" s="172"/>
      <c r="AH92" s="172"/>
      <c r="AI92" s="172"/>
      <c r="AJ92" s="172"/>
      <c r="AK92" s="172"/>
      <c r="AL92" s="172"/>
      <c r="AM92" s="172"/>
      <c r="AN92" s="172"/>
      <c r="AO92" s="172"/>
      <c r="AP92" s="172"/>
      <c r="AQ92" s="172"/>
      <c r="AR92" s="172"/>
      <c r="AS92" s="172"/>
      <c r="AT92" s="172"/>
      <c r="AU92" s="172"/>
      <c r="AV92" s="172"/>
      <c r="AW92" s="172"/>
    </row>
    <row r="93" spans="1:49" x14ac:dyDescent="0.25">
      <c r="A93" s="172"/>
      <c r="B93" s="172"/>
      <c r="C93" s="172"/>
      <c r="D93" s="172"/>
      <c r="E93" s="172"/>
      <c r="F93" s="172"/>
      <c r="G93" s="172"/>
      <c r="H93" s="172"/>
      <c r="I93" s="172"/>
      <c r="J93" s="172"/>
      <c r="K93" s="172"/>
      <c r="L93" s="172"/>
      <c r="M93" s="172"/>
      <c r="N93" s="172"/>
      <c r="O93" s="172"/>
      <c r="P93" s="172"/>
      <c r="Q93" s="172"/>
      <c r="R93" s="172"/>
      <c r="S93" s="172"/>
      <c r="T93" s="172"/>
      <c r="U93" s="172"/>
      <c r="V93" s="172"/>
      <c r="W93" s="172"/>
      <c r="X93" s="172"/>
      <c r="Y93" s="172"/>
      <c r="Z93" s="172"/>
      <c r="AA93" s="172"/>
      <c r="AB93" s="172"/>
      <c r="AC93" s="172"/>
      <c r="AD93" s="172"/>
      <c r="AE93" s="172"/>
      <c r="AF93" s="172"/>
      <c r="AG93" s="172"/>
      <c r="AH93" s="172"/>
      <c r="AI93" s="172"/>
      <c r="AJ93" s="172"/>
      <c r="AK93" s="172"/>
      <c r="AL93" s="172"/>
      <c r="AM93" s="172"/>
      <c r="AN93" s="172"/>
      <c r="AO93" s="172"/>
      <c r="AP93" s="172"/>
      <c r="AQ93" s="172"/>
      <c r="AR93" s="172"/>
      <c r="AS93" s="172"/>
      <c r="AT93" s="172"/>
      <c r="AU93" s="172"/>
      <c r="AV93" s="172"/>
      <c r="AW93" s="172"/>
    </row>
    <row r="94" spans="1:49" x14ac:dyDescent="0.25">
      <c r="A94" s="172"/>
      <c r="B94" s="172"/>
      <c r="C94" s="172"/>
      <c r="D94" s="172"/>
      <c r="E94" s="172"/>
      <c r="F94" s="172"/>
      <c r="G94" s="172"/>
      <c r="H94" s="172"/>
      <c r="I94" s="172"/>
      <c r="J94" s="172"/>
      <c r="K94" s="172"/>
      <c r="L94" s="172"/>
      <c r="M94" s="172"/>
      <c r="N94" s="172"/>
      <c r="O94" s="172"/>
      <c r="P94" s="172"/>
      <c r="Q94" s="172"/>
      <c r="R94" s="172"/>
      <c r="S94" s="172"/>
      <c r="T94" s="172"/>
      <c r="U94" s="172"/>
      <c r="V94" s="172"/>
      <c r="W94" s="172"/>
      <c r="X94" s="172"/>
      <c r="Y94" s="172"/>
      <c r="Z94" s="172"/>
      <c r="AA94" s="172"/>
      <c r="AB94" s="172"/>
      <c r="AC94" s="172"/>
      <c r="AD94" s="172"/>
      <c r="AE94" s="172"/>
      <c r="AF94" s="172"/>
      <c r="AG94" s="172"/>
      <c r="AH94" s="172"/>
      <c r="AI94" s="172"/>
      <c r="AJ94" s="172"/>
      <c r="AK94" s="172"/>
      <c r="AL94" s="172"/>
      <c r="AM94" s="172"/>
      <c r="AN94" s="172"/>
      <c r="AO94" s="172"/>
      <c r="AP94" s="172"/>
      <c r="AQ94" s="172"/>
      <c r="AR94" s="172"/>
      <c r="AS94" s="172"/>
      <c r="AT94" s="172"/>
      <c r="AU94" s="172"/>
      <c r="AV94" s="172"/>
      <c r="AW94" s="172"/>
    </row>
    <row r="95" spans="1:49" x14ac:dyDescent="0.25">
      <c r="A95" s="172"/>
      <c r="B95" s="172"/>
      <c r="C95" s="172"/>
      <c r="D95" s="172"/>
      <c r="E95" s="172"/>
      <c r="F95" s="172"/>
      <c r="G95" s="172"/>
      <c r="H95" s="172"/>
      <c r="I95" s="172"/>
      <c r="J95" s="172"/>
      <c r="K95" s="172"/>
      <c r="L95" s="172"/>
      <c r="M95" s="172"/>
      <c r="N95" s="172"/>
      <c r="O95" s="172"/>
      <c r="P95" s="172"/>
      <c r="Q95" s="172"/>
      <c r="R95" s="172"/>
      <c r="S95" s="172"/>
      <c r="T95" s="172"/>
      <c r="U95" s="172"/>
      <c r="V95" s="172"/>
      <c r="W95" s="172"/>
      <c r="X95" s="172"/>
      <c r="Y95" s="172"/>
      <c r="Z95" s="172"/>
      <c r="AA95" s="172"/>
      <c r="AB95" s="172"/>
      <c r="AC95" s="172"/>
      <c r="AD95" s="172"/>
      <c r="AE95" s="172"/>
      <c r="AF95" s="172"/>
      <c r="AG95" s="172"/>
      <c r="AH95" s="172"/>
      <c r="AI95" s="172"/>
      <c r="AJ95" s="172"/>
      <c r="AK95" s="172"/>
      <c r="AL95" s="172"/>
      <c r="AM95" s="172"/>
      <c r="AN95" s="172"/>
      <c r="AO95" s="172"/>
      <c r="AP95" s="172"/>
      <c r="AQ95" s="172"/>
      <c r="AR95" s="172"/>
      <c r="AS95" s="172"/>
      <c r="AT95" s="172"/>
      <c r="AU95" s="172"/>
      <c r="AV95" s="172"/>
      <c r="AW95" s="172"/>
    </row>
    <row r="96" spans="1:49" x14ac:dyDescent="0.25">
      <c r="A96" s="172"/>
      <c r="B96" s="172"/>
      <c r="C96" s="172"/>
      <c r="D96" s="172"/>
      <c r="E96" s="172"/>
      <c r="F96" s="172"/>
      <c r="G96" s="172"/>
      <c r="H96" s="172"/>
      <c r="I96" s="172"/>
      <c r="J96" s="172"/>
      <c r="K96" s="172"/>
      <c r="L96" s="172"/>
      <c r="M96" s="172"/>
      <c r="N96" s="172"/>
      <c r="O96" s="172"/>
      <c r="P96" s="172"/>
      <c r="Q96" s="172"/>
      <c r="R96" s="172"/>
      <c r="S96" s="172"/>
      <c r="T96" s="172"/>
      <c r="U96" s="172"/>
      <c r="V96" s="172"/>
      <c r="W96" s="172"/>
      <c r="X96" s="172"/>
      <c r="Y96" s="172"/>
      <c r="Z96" s="172"/>
      <c r="AA96" s="172"/>
      <c r="AB96" s="172"/>
      <c r="AC96" s="172"/>
      <c r="AD96" s="172"/>
      <c r="AE96" s="172"/>
      <c r="AF96" s="172"/>
      <c r="AG96" s="172"/>
      <c r="AH96" s="172"/>
      <c r="AI96" s="172"/>
      <c r="AJ96" s="172"/>
      <c r="AK96" s="172"/>
      <c r="AL96" s="172"/>
      <c r="AM96" s="172"/>
      <c r="AN96" s="172"/>
      <c r="AO96" s="172"/>
      <c r="AP96" s="172"/>
      <c r="AQ96" s="172"/>
      <c r="AR96" s="172"/>
      <c r="AS96" s="172"/>
      <c r="AT96" s="172"/>
      <c r="AU96" s="172"/>
      <c r="AV96" s="172"/>
      <c r="AW96" s="172"/>
    </row>
    <row r="97" spans="1:49" x14ac:dyDescent="0.25">
      <c r="A97" s="172"/>
      <c r="B97" s="172"/>
      <c r="C97" s="172"/>
      <c r="D97" s="172"/>
      <c r="E97" s="172"/>
      <c r="F97" s="172"/>
      <c r="G97" s="172"/>
      <c r="H97" s="172"/>
      <c r="I97" s="172"/>
      <c r="J97" s="172"/>
      <c r="K97" s="172"/>
      <c r="L97" s="172"/>
      <c r="M97" s="172"/>
      <c r="N97" s="172"/>
      <c r="O97" s="172"/>
      <c r="P97" s="172"/>
      <c r="Q97" s="172"/>
      <c r="R97" s="172"/>
      <c r="S97" s="172"/>
      <c r="T97" s="172"/>
      <c r="U97" s="172"/>
      <c r="V97" s="172"/>
      <c r="W97" s="172"/>
      <c r="X97" s="172"/>
      <c r="Y97" s="172"/>
      <c r="Z97" s="172"/>
      <c r="AA97" s="172"/>
      <c r="AB97" s="172"/>
      <c r="AC97" s="172"/>
      <c r="AD97" s="172"/>
      <c r="AE97" s="172"/>
      <c r="AF97" s="172"/>
      <c r="AG97" s="172"/>
      <c r="AH97" s="172"/>
      <c r="AI97" s="172"/>
      <c r="AJ97" s="172"/>
      <c r="AK97" s="172"/>
      <c r="AL97" s="172"/>
      <c r="AM97" s="172"/>
      <c r="AN97" s="172"/>
      <c r="AO97" s="172"/>
      <c r="AP97" s="172"/>
      <c r="AQ97" s="172"/>
      <c r="AR97" s="172"/>
      <c r="AS97" s="172"/>
      <c r="AT97" s="172"/>
      <c r="AU97" s="172"/>
      <c r="AV97" s="172"/>
      <c r="AW97" s="172"/>
    </row>
    <row r="98" spans="1:49" x14ac:dyDescent="0.25">
      <c r="A98" s="172"/>
      <c r="B98" s="172"/>
      <c r="C98" s="172"/>
      <c r="D98" s="172"/>
      <c r="E98" s="172"/>
      <c r="F98" s="172"/>
      <c r="G98" s="172"/>
      <c r="H98" s="172"/>
      <c r="I98" s="172"/>
      <c r="J98" s="172"/>
      <c r="K98" s="172"/>
      <c r="L98" s="172"/>
      <c r="M98" s="172"/>
      <c r="N98" s="172"/>
      <c r="O98" s="172"/>
      <c r="P98" s="172"/>
      <c r="Q98" s="172"/>
      <c r="R98" s="172"/>
      <c r="S98" s="172"/>
      <c r="T98" s="172"/>
      <c r="U98" s="172"/>
      <c r="V98" s="172"/>
      <c r="W98" s="172"/>
      <c r="X98" s="172"/>
      <c r="Y98" s="172"/>
      <c r="Z98" s="172"/>
      <c r="AA98" s="172"/>
      <c r="AB98" s="172"/>
      <c r="AC98" s="172"/>
      <c r="AD98" s="172"/>
      <c r="AE98" s="172"/>
      <c r="AF98" s="172"/>
      <c r="AG98" s="172"/>
      <c r="AH98" s="172"/>
      <c r="AI98" s="172"/>
      <c r="AJ98" s="172"/>
      <c r="AK98" s="172"/>
      <c r="AL98" s="172"/>
      <c r="AM98" s="172"/>
      <c r="AN98" s="172"/>
      <c r="AO98" s="172"/>
      <c r="AP98" s="172"/>
      <c r="AQ98" s="172"/>
      <c r="AR98" s="172"/>
      <c r="AS98" s="172"/>
      <c r="AT98" s="172"/>
      <c r="AU98" s="172"/>
      <c r="AV98" s="172"/>
      <c r="AW98" s="172"/>
    </row>
    <row r="99" spans="1:49" x14ac:dyDescent="0.25">
      <c r="A99" s="172"/>
      <c r="B99" s="172"/>
      <c r="C99" s="172"/>
      <c r="D99" s="172"/>
      <c r="E99" s="172"/>
      <c r="F99" s="172"/>
      <c r="G99" s="172"/>
      <c r="H99" s="172"/>
      <c r="I99" s="172"/>
      <c r="J99" s="172"/>
      <c r="K99" s="172"/>
      <c r="L99" s="172"/>
      <c r="M99" s="172"/>
      <c r="N99" s="172"/>
      <c r="O99" s="172"/>
      <c r="P99" s="172"/>
      <c r="Q99" s="172"/>
      <c r="R99" s="172"/>
      <c r="S99" s="172"/>
      <c r="T99" s="172"/>
      <c r="U99" s="172"/>
      <c r="V99" s="172"/>
      <c r="W99" s="172"/>
      <c r="X99" s="172"/>
      <c r="Y99" s="172"/>
      <c r="Z99" s="172"/>
      <c r="AA99" s="172"/>
      <c r="AB99" s="172"/>
      <c r="AC99" s="172"/>
      <c r="AD99" s="172"/>
      <c r="AE99" s="172"/>
      <c r="AF99" s="172"/>
      <c r="AG99" s="172"/>
      <c r="AH99" s="172"/>
      <c r="AI99" s="172"/>
      <c r="AJ99" s="172"/>
      <c r="AK99" s="172"/>
      <c r="AL99" s="172"/>
      <c r="AM99" s="172"/>
      <c r="AN99" s="172"/>
      <c r="AO99" s="172"/>
      <c r="AP99" s="172"/>
      <c r="AQ99" s="172"/>
      <c r="AR99" s="172"/>
      <c r="AS99" s="172"/>
      <c r="AT99" s="172"/>
      <c r="AU99" s="172"/>
      <c r="AV99" s="172"/>
      <c r="AW99" s="172"/>
    </row>
    <row r="100" spans="1:49" x14ac:dyDescent="0.25">
      <c r="A100" s="172"/>
      <c r="B100" s="172"/>
      <c r="C100" s="172"/>
      <c r="D100" s="172"/>
      <c r="E100" s="172"/>
      <c r="F100" s="172"/>
      <c r="G100" s="172"/>
      <c r="H100" s="172"/>
      <c r="I100" s="172"/>
      <c r="J100" s="172"/>
      <c r="K100" s="172"/>
      <c r="L100" s="172"/>
      <c r="M100" s="172"/>
      <c r="N100" s="172"/>
      <c r="O100" s="172"/>
      <c r="P100" s="172"/>
      <c r="Q100" s="172"/>
      <c r="R100" s="172"/>
      <c r="S100" s="172"/>
      <c r="T100" s="172"/>
      <c r="U100" s="172"/>
      <c r="V100" s="172"/>
      <c r="W100" s="172"/>
      <c r="X100" s="172"/>
      <c r="Y100" s="172"/>
      <c r="Z100" s="172"/>
      <c r="AA100" s="172"/>
      <c r="AB100" s="172"/>
      <c r="AC100" s="172"/>
      <c r="AD100" s="172"/>
      <c r="AE100" s="172"/>
      <c r="AF100" s="172"/>
      <c r="AG100" s="172"/>
      <c r="AH100" s="172"/>
      <c r="AI100" s="172"/>
      <c r="AJ100" s="172"/>
      <c r="AK100" s="172"/>
      <c r="AL100" s="172"/>
      <c r="AM100" s="172"/>
      <c r="AN100" s="172"/>
      <c r="AO100" s="172"/>
      <c r="AP100" s="172"/>
      <c r="AQ100" s="172"/>
      <c r="AR100" s="172"/>
      <c r="AS100" s="172"/>
      <c r="AT100" s="172"/>
      <c r="AU100" s="172"/>
      <c r="AV100" s="172"/>
      <c r="AW100" s="172"/>
    </row>
    <row r="101" spans="1:49" x14ac:dyDescent="0.25">
      <c r="A101" s="172"/>
      <c r="B101" s="172"/>
      <c r="C101" s="172"/>
      <c r="D101" s="172"/>
      <c r="E101" s="172"/>
      <c r="F101" s="172"/>
      <c r="G101" s="172"/>
      <c r="H101" s="172"/>
      <c r="I101" s="172"/>
      <c r="J101" s="172"/>
      <c r="K101" s="172"/>
      <c r="L101" s="172"/>
      <c r="M101" s="172"/>
      <c r="N101" s="172"/>
      <c r="O101" s="172"/>
      <c r="P101" s="172"/>
      <c r="Q101" s="172"/>
      <c r="R101" s="172"/>
      <c r="S101" s="172"/>
      <c r="T101" s="172"/>
      <c r="U101" s="172"/>
      <c r="V101" s="172"/>
      <c r="W101" s="172"/>
      <c r="X101" s="172"/>
      <c r="Y101" s="172"/>
      <c r="Z101" s="172"/>
      <c r="AA101" s="172"/>
      <c r="AB101" s="172"/>
      <c r="AC101" s="172"/>
      <c r="AD101" s="172"/>
      <c r="AE101" s="172"/>
      <c r="AF101" s="172"/>
      <c r="AG101" s="172"/>
      <c r="AH101" s="172"/>
      <c r="AI101" s="172"/>
      <c r="AJ101" s="172"/>
      <c r="AK101" s="172"/>
      <c r="AL101" s="172"/>
      <c r="AM101" s="172"/>
      <c r="AN101" s="172"/>
      <c r="AO101" s="172"/>
      <c r="AP101" s="172"/>
      <c r="AQ101" s="172"/>
      <c r="AR101" s="172"/>
      <c r="AS101" s="172"/>
      <c r="AT101" s="172"/>
      <c r="AU101" s="172"/>
      <c r="AV101" s="172"/>
      <c r="AW101" s="172"/>
    </row>
    <row r="102" spans="1:49" x14ac:dyDescent="0.25">
      <c r="A102" s="172"/>
      <c r="B102" s="172"/>
      <c r="C102" s="172"/>
      <c r="D102" s="172"/>
      <c r="E102" s="172"/>
      <c r="F102" s="172"/>
      <c r="G102" s="172"/>
      <c r="H102" s="172"/>
      <c r="I102" s="172"/>
      <c r="J102" s="172"/>
      <c r="K102" s="172"/>
      <c r="L102" s="172"/>
      <c r="M102" s="172"/>
      <c r="N102" s="172"/>
      <c r="O102" s="172"/>
      <c r="P102" s="172"/>
      <c r="Q102" s="172"/>
      <c r="R102" s="172"/>
      <c r="S102" s="172"/>
      <c r="T102" s="172"/>
      <c r="U102" s="172"/>
      <c r="V102" s="172"/>
      <c r="W102" s="172"/>
      <c r="X102" s="172"/>
      <c r="Y102" s="172"/>
      <c r="Z102" s="172"/>
      <c r="AA102" s="172"/>
      <c r="AB102" s="172"/>
      <c r="AC102" s="172"/>
      <c r="AD102" s="172"/>
      <c r="AE102" s="172"/>
      <c r="AF102" s="172"/>
      <c r="AG102" s="172"/>
      <c r="AH102" s="172"/>
      <c r="AI102" s="172"/>
      <c r="AJ102" s="172"/>
      <c r="AK102" s="172"/>
      <c r="AL102" s="172"/>
      <c r="AM102" s="172"/>
      <c r="AN102" s="172"/>
      <c r="AO102" s="172"/>
      <c r="AP102" s="172"/>
      <c r="AQ102" s="172"/>
      <c r="AR102" s="172"/>
      <c r="AS102" s="172"/>
      <c r="AT102" s="172"/>
      <c r="AU102" s="172"/>
      <c r="AV102" s="172"/>
      <c r="AW102" s="172"/>
    </row>
    <row r="103" spans="1:49" x14ac:dyDescent="0.25">
      <c r="A103" s="172"/>
      <c r="B103" s="172"/>
      <c r="C103" s="172"/>
      <c r="D103" s="172"/>
      <c r="E103" s="172"/>
      <c r="F103" s="172"/>
      <c r="G103" s="172"/>
      <c r="H103" s="172"/>
      <c r="I103" s="172"/>
      <c r="J103" s="172"/>
      <c r="K103" s="172"/>
      <c r="L103" s="172"/>
      <c r="M103" s="172"/>
      <c r="N103" s="172"/>
      <c r="O103" s="172"/>
      <c r="P103" s="172"/>
      <c r="Q103" s="172"/>
      <c r="R103" s="172"/>
      <c r="S103" s="172"/>
      <c r="T103" s="172"/>
      <c r="U103" s="172"/>
      <c r="V103" s="172"/>
      <c r="W103" s="172"/>
      <c r="X103" s="172"/>
      <c r="Y103" s="172"/>
      <c r="Z103" s="172"/>
      <c r="AA103" s="172"/>
      <c r="AB103" s="172"/>
      <c r="AC103" s="172"/>
      <c r="AD103" s="172"/>
      <c r="AE103" s="172"/>
      <c r="AF103" s="172"/>
      <c r="AG103" s="172"/>
      <c r="AH103" s="172"/>
      <c r="AI103" s="172"/>
      <c r="AJ103" s="172"/>
      <c r="AK103" s="172"/>
      <c r="AL103" s="172"/>
      <c r="AM103" s="172"/>
      <c r="AN103" s="172"/>
      <c r="AO103" s="172"/>
      <c r="AP103" s="172"/>
      <c r="AQ103" s="172"/>
      <c r="AR103" s="172"/>
      <c r="AS103" s="172"/>
      <c r="AT103" s="172"/>
      <c r="AU103" s="172"/>
      <c r="AV103" s="172"/>
      <c r="AW103" s="172"/>
    </row>
    <row r="104" spans="1:49" x14ac:dyDescent="0.25">
      <c r="A104" s="172"/>
      <c r="B104" s="172"/>
      <c r="C104" s="172"/>
      <c r="D104" s="172"/>
      <c r="E104" s="172"/>
      <c r="F104" s="172"/>
      <c r="G104" s="172"/>
      <c r="H104" s="172"/>
      <c r="I104" s="172"/>
      <c r="J104" s="172"/>
      <c r="K104" s="172"/>
      <c r="L104" s="172"/>
      <c r="M104" s="172"/>
      <c r="N104" s="172"/>
      <c r="O104" s="172"/>
      <c r="P104" s="172"/>
      <c r="Q104" s="172"/>
      <c r="R104" s="172"/>
      <c r="S104" s="172"/>
      <c r="T104" s="172"/>
      <c r="U104" s="172"/>
      <c r="V104" s="172"/>
      <c r="W104" s="172"/>
      <c r="X104" s="172"/>
      <c r="Y104" s="172"/>
      <c r="Z104" s="172"/>
      <c r="AA104" s="172"/>
      <c r="AB104" s="172"/>
      <c r="AC104" s="172"/>
      <c r="AD104" s="172"/>
      <c r="AE104" s="172"/>
      <c r="AF104" s="172"/>
      <c r="AG104" s="172"/>
      <c r="AH104" s="172"/>
      <c r="AI104" s="172"/>
      <c r="AJ104" s="172"/>
      <c r="AK104" s="172"/>
      <c r="AL104" s="172"/>
      <c r="AM104" s="172"/>
      <c r="AN104" s="172"/>
      <c r="AO104" s="172"/>
      <c r="AP104" s="172"/>
      <c r="AQ104" s="172"/>
      <c r="AR104" s="172"/>
      <c r="AS104" s="172"/>
      <c r="AT104" s="172"/>
      <c r="AU104" s="172"/>
      <c r="AV104" s="172"/>
      <c r="AW104" s="172"/>
    </row>
    <row r="105" spans="1:49" x14ac:dyDescent="0.25">
      <c r="A105" s="172"/>
      <c r="B105" s="172"/>
      <c r="C105" s="172"/>
      <c r="D105" s="172"/>
      <c r="E105" s="172"/>
      <c r="F105" s="172"/>
      <c r="G105" s="172"/>
      <c r="H105" s="172"/>
      <c r="I105" s="172"/>
      <c r="J105" s="172"/>
      <c r="K105" s="172"/>
      <c r="L105" s="172"/>
      <c r="M105" s="172"/>
      <c r="N105" s="172"/>
      <c r="O105" s="172"/>
      <c r="P105" s="172"/>
      <c r="Q105" s="172"/>
      <c r="R105" s="172"/>
      <c r="S105" s="172"/>
      <c r="T105" s="172"/>
      <c r="U105" s="172"/>
      <c r="V105" s="172"/>
      <c r="W105" s="172"/>
      <c r="X105" s="172"/>
      <c r="Y105" s="172"/>
      <c r="Z105" s="172"/>
      <c r="AA105" s="172"/>
      <c r="AB105" s="172"/>
      <c r="AC105" s="172"/>
      <c r="AD105" s="172"/>
      <c r="AE105" s="172"/>
      <c r="AF105" s="172"/>
      <c r="AG105" s="172"/>
      <c r="AH105" s="172"/>
      <c r="AI105" s="172"/>
      <c r="AJ105" s="172"/>
      <c r="AK105" s="172"/>
      <c r="AL105" s="172"/>
      <c r="AM105" s="172"/>
      <c r="AN105" s="172"/>
      <c r="AO105" s="172"/>
      <c r="AP105" s="172"/>
      <c r="AQ105" s="172"/>
      <c r="AR105" s="172"/>
      <c r="AS105" s="172"/>
      <c r="AT105" s="172"/>
      <c r="AU105" s="172"/>
      <c r="AV105" s="172"/>
      <c r="AW105" s="172"/>
    </row>
    <row r="106" spans="1:49" x14ac:dyDescent="0.25">
      <c r="A106" s="172"/>
      <c r="B106" s="172"/>
      <c r="C106" s="172"/>
      <c r="D106" s="172"/>
      <c r="E106" s="172"/>
      <c r="F106" s="172"/>
      <c r="G106" s="172"/>
      <c r="H106" s="172"/>
      <c r="I106" s="172"/>
      <c r="J106" s="172"/>
      <c r="K106" s="172"/>
      <c r="L106" s="172"/>
      <c r="M106" s="172"/>
      <c r="N106" s="172"/>
      <c r="O106" s="172"/>
      <c r="P106" s="172"/>
      <c r="Q106" s="172"/>
      <c r="R106" s="172"/>
      <c r="S106" s="172"/>
      <c r="T106" s="172"/>
      <c r="U106" s="172"/>
      <c r="V106" s="172"/>
      <c r="W106" s="172"/>
      <c r="X106" s="172"/>
      <c r="Y106" s="172"/>
      <c r="Z106" s="172"/>
      <c r="AA106" s="172"/>
      <c r="AB106" s="172"/>
      <c r="AC106" s="172"/>
      <c r="AD106" s="172"/>
      <c r="AE106" s="172"/>
      <c r="AF106" s="172"/>
      <c r="AG106" s="172"/>
      <c r="AH106" s="172"/>
      <c r="AI106" s="172"/>
      <c r="AJ106" s="172"/>
      <c r="AK106" s="172"/>
      <c r="AL106" s="172"/>
      <c r="AM106" s="172"/>
      <c r="AN106" s="172"/>
      <c r="AO106" s="172"/>
      <c r="AP106" s="172"/>
      <c r="AQ106" s="172"/>
      <c r="AR106" s="172"/>
      <c r="AS106" s="172"/>
      <c r="AT106" s="172"/>
      <c r="AU106" s="172"/>
      <c r="AV106" s="172"/>
      <c r="AW106" s="172"/>
    </row>
    <row r="107" spans="1:49" x14ac:dyDescent="0.25">
      <c r="A107" s="172"/>
      <c r="B107" s="172"/>
      <c r="C107" s="172"/>
      <c r="D107" s="172"/>
      <c r="E107" s="172"/>
      <c r="F107" s="172"/>
      <c r="G107" s="172"/>
      <c r="H107" s="172"/>
      <c r="I107" s="172"/>
      <c r="J107" s="172"/>
      <c r="K107" s="172"/>
      <c r="L107" s="172"/>
      <c r="M107" s="172"/>
      <c r="N107" s="172"/>
      <c r="O107" s="172"/>
      <c r="P107" s="172"/>
      <c r="Q107" s="172"/>
      <c r="R107" s="172"/>
      <c r="S107" s="172"/>
      <c r="T107" s="172"/>
      <c r="U107" s="172"/>
      <c r="V107" s="172"/>
      <c r="W107" s="172"/>
      <c r="X107" s="172"/>
      <c r="Y107" s="172"/>
      <c r="Z107" s="172"/>
      <c r="AA107" s="172"/>
      <c r="AB107" s="172"/>
      <c r="AC107" s="172"/>
      <c r="AD107" s="172"/>
      <c r="AE107" s="172"/>
      <c r="AF107" s="172"/>
      <c r="AG107" s="172"/>
      <c r="AH107" s="172"/>
      <c r="AI107" s="172"/>
      <c r="AJ107" s="172"/>
      <c r="AK107" s="172"/>
      <c r="AL107" s="172"/>
      <c r="AM107" s="172"/>
      <c r="AN107" s="172"/>
      <c r="AO107" s="172"/>
      <c r="AP107" s="172"/>
      <c r="AQ107" s="172"/>
      <c r="AR107" s="172"/>
      <c r="AS107" s="172"/>
      <c r="AT107" s="172"/>
      <c r="AU107" s="172"/>
      <c r="AV107" s="172"/>
      <c r="AW107" s="172"/>
    </row>
    <row r="108" spans="1:49" x14ac:dyDescent="0.25">
      <c r="A108" s="172"/>
      <c r="B108" s="172"/>
      <c r="C108" s="172"/>
      <c r="D108" s="172"/>
      <c r="E108" s="172"/>
      <c r="F108" s="172"/>
      <c r="G108" s="172"/>
      <c r="H108" s="172"/>
      <c r="I108" s="172"/>
      <c r="J108" s="172"/>
      <c r="K108" s="172"/>
      <c r="L108" s="172"/>
      <c r="M108" s="172"/>
      <c r="N108" s="172"/>
      <c r="O108" s="172"/>
      <c r="P108" s="172"/>
      <c r="Q108" s="172"/>
      <c r="R108" s="172"/>
      <c r="S108" s="172"/>
      <c r="T108" s="172"/>
      <c r="U108" s="172"/>
      <c r="V108" s="172"/>
      <c r="W108" s="172"/>
      <c r="X108" s="172"/>
      <c r="Y108" s="172"/>
      <c r="Z108" s="172"/>
      <c r="AA108" s="172"/>
      <c r="AB108" s="172"/>
      <c r="AC108" s="172"/>
      <c r="AD108" s="172"/>
      <c r="AE108" s="172"/>
      <c r="AF108" s="172"/>
      <c r="AG108" s="172"/>
      <c r="AH108" s="172"/>
      <c r="AI108" s="172"/>
      <c r="AJ108" s="172"/>
      <c r="AK108" s="172"/>
      <c r="AL108" s="172"/>
      <c r="AM108" s="172"/>
      <c r="AN108" s="172"/>
      <c r="AO108" s="172"/>
      <c r="AP108" s="172"/>
      <c r="AQ108" s="172"/>
      <c r="AR108" s="172"/>
      <c r="AS108" s="172"/>
      <c r="AT108" s="172"/>
      <c r="AU108" s="172"/>
      <c r="AV108" s="172"/>
      <c r="AW108" s="172"/>
    </row>
    <row r="109" spans="1:49" x14ac:dyDescent="0.25">
      <c r="A109" s="172"/>
      <c r="B109" s="172"/>
      <c r="C109" s="172"/>
      <c r="D109" s="172"/>
      <c r="E109" s="172"/>
      <c r="F109" s="172"/>
      <c r="G109" s="172"/>
      <c r="H109" s="172"/>
      <c r="I109" s="172"/>
      <c r="J109" s="172"/>
      <c r="K109" s="172"/>
      <c r="L109" s="172"/>
      <c r="M109" s="172"/>
      <c r="N109" s="172"/>
      <c r="O109" s="172"/>
      <c r="P109" s="172"/>
      <c r="Q109" s="172"/>
      <c r="R109" s="172"/>
      <c r="S109" s="172"/>
      <c r="T109" s="172"/>
      <c r="U109" s="172"/>
      <c r="V109" s="172"/>
      <c r="W109" s="172"/>
      <c r="X109" s="172"/>
      <c r="Y109" s="172"/>
      <c r="Z109" s="172"/>
      <c r="AA109" s="172"/>
      <c r="AB109" s="172"/>
      <c r="AC109" s="172"/>
      <c r="AD109" s="172"/>
      <c r="AE109" s="172"/>
      <c r="AF109" s="172"/>
      <c r="AG109" s="172"/>
      <c r="AH109" s="172"/>
      <c r="AI109" s="172"/>
      <c r="AJ109" s="172"/>
      <c r="AK109" s="172"/>
      <c r="AL109" s="172"/>
      <c r="AM109" s="172"/>
      <c r="AN109" s="172"/>
      <c r="AO109" s="172"/>
      <c r="AP109" s="172"/>
      <c r="AQ109" s="172"/>
      <c r="AR109" s="172"/>
      <c r="AS109" s="172"/>
      <c r="AT109" s="172"/>
      <c r="AU109" s="172"/>
      <c r="AV109" s="172"/>
      <c r="AW109" s="172"/>
    </row>
    <row r="110" spans="1:49" x14ac:dyDescent="0.25">
      <c r="A110" s="172"/>
      <c r="B110" s="172"/>
      <c r="C110" s="172"/>
      <c r="D110" s="172"/>
      <c r="E110" s="172"/>
      <c r="F110" s="172"/>
      <c r="G110" s="172"/>
      <c r="H110" s="172"/>
      <c r="I110" s="172"/>
      <c r="J110" s="172"/>
      <c r="K110" s="172"/>
      <c r="L110" s="172"/>
      <c r="M110" s="172"/>
      <c r="N110" s="172"/>
      <c r="O110" s="172"/>
      <c r="P110" s="172"/>
      <c r="Q110" s="172"/>
      <c r="R110" s="172"/>
      <c r="S110" s="172"/>
      <c r="T110" s="172"/>
      <c r="U110" s="172"/>
      <c r="V110" s="172"/>
      <c r="W110" s="172"/>
      <c r="X110" s="172"/>
      <c r="Y110" s="172"/>
      <c r="Z110" s="172"/>
      <c r="AA110" s="172"/>
      <c r="AB110" s="172"/>
      <c r="AC110" s="172"/>
      <c r="AD110" s="172"/>
      <c r="AE110" s="172"/>
      <c r="AF110" s="172"/>
      <c r="AG110" s="172"/>
      <c r="AH110" s="172"/>
      <c r="AI110" s="172"/>
      <c r="AJ110" s="172"/>
      <c r="AK110" s="172"/>
      <c r="AL110" s="172"/>
      <c r="AM110" s="172"/>
      <c r="AN110" s="172"/>
      <c r="AO110" s="172"/>
      <c r="AP110" s="172"/>
      <c r="AQ110" s="172"/>
      <c r="AR110" s="172"/>
      <c r="AS110" s="172"/>
      <c r="AT110" s="172"/>
      <c r="AU110" s="172"/>
      <c r="AV110" s="172"/>
      <c r="AW110" s="172"/>
    </row>
    <row r="111" spans="1:49" x14ac:dyDescent="0.25">
      <c r="A111" s="172"/>
      <c r="B111" s="172"/>
      <c r="C111" s="172"/>
      <c r="D111" s="172"/>
      <c r="E111" s="172"/>
      <c r="F111" s="172"/>
      <c r="G111" s="172"/>
      <c r="H111" s="172"/>
      <c r="I111" s="172"/>
      <c r="J111" s="172"/>
      <c r="K111" s="172"/>
      <c r="L111" s="172"/>
      <c r="M111" s="172"/>
      <c r="N111" s="172"/>
      <c r="O111" s="172"/>
      <c r="P111" s="172"/>
      <c r="Q111" s="172"/>
      <c r="R111" s="172"/>
      <c r="S111" s="172"/>
      <c r="T111" s="172"/>
      <c r="U111" s="172"/>
      <c r="V111" s="172"/>
      <c r="W111" s="172"/>
      <c r="X111" s="172"/>
      <c r="Y111" s="172"/>
      <c r="Z111" s="172"/>
      <c r="AA111" s="172"/>
      <c r="AB111" s="172"/>
      <c r="AC111" s="172"/>
      <c r="AD111" s="172"/>
      <c r="AE111" s="172"/>
      <c r="AF111" s="172"/>
      <c r="AG111" s="172"/>
      <c r="AH111" s="172"/>
      <c r="AI111" s="172"/>
      <c r="AJ111" s="172"/>
      <c r="AK111" s="172"/>
      <c r="AL111" s="172"/>
      <c r="AM111" s="172"/>
      <c r="AN111" s="172"/>
      <c r="AO111" s="172"/>
      <c r="AP111" s="172"/>
      <c r="AQ111" s="172"/>
      <c r="AR111" s="172"/>
      <c r="AS111" s="172"/>
      <c r="AT111" s="172"/>
      <c r="AU111" s="172"/>
      <c r="AV111" s="172"/>
      <c r="AW111" s="172"/>
    </row>
    <row r="112" spans="1:49" x14ac:dyDescent="0.25">
      <c r="A112" s="172"/>
      <c r="B112" s="172"/>
      <c r="C112" s="172"/>
      <c r="D112" s="172"/>
      <c r="E112" s="172"/>
      <c r="F112" s="172"/>
      <c r="G112" s="172"/>
      <c r="H112" s="172"/>
      <c r="I112" s="172"/>
      <c r="J112" s="172"/>
      <c r="K112" s="172"/>
      <c r="L112" s="172"/>
      <c r="M112" s="172"/>
      <c r="N112" s="172"/>
      <c r="O112" s="172"/>
      <c r="P112" s="172"/>
      <c r="Q112" s="172"/>
      <c r="R112" s="172"/>
      <c r="S112" s="172"/>
      <c r="T112" s="172"/>
      <c r="U112" s="172"/>
      <c r="V112" s="172"/>
      <c r="W112" s="172"/>
      <c r="X112" s="172"/>
      <c r="Y112" s="172"/>
      <c r="Z112" s="172"/>
      <c r="AA112" s="172"/>
      <c r="AB112" s="172"/>
      <c r="AC112" s="172"/>
      <c r="AD112" s="172"/>
      <c r="AE112" s="172"/>
      <c r="AF112" s="172"/>
      <c r="AG112" s="172"/>
      <c r="AH112" s="172"/>
      <c r="AI112" s="172"/>
      <c r="AJ112" s="172"/>
      <c r="AK112" s="172"/>
      <c r="AL112" s="172"/>
      <c r="AM112" s="172"/>
      <c r="AN112" s="172"/>
      <c r="AO112" s="172"/>
      <c r="AP112" s="172"/>
      <c r="AQ112" s="172"/>
      <c r="AR112" s="172"/>
      <c r="AS112" s="172"/>
      <c r="AT112" s="172"/>
      <c r="AU112" s="172"/>
      <c r="AV112" s="172"/>
      <c r="AW112" s="172"/>
    </row>
    <row r="113" spans="1:49" x14ac:dyDescent="0.25">
      <c r="A113" s="172"/>
      <c r="B113" s="172"/>
      <c r="C113" s="172"/>
      <c r="D113" s="172"/>
      <c r="E113" s="172"/>
      <c r="F113" s="172"/>
      <c r="G113" s="172"/>
      <c r="H113" s="172"/>
      <c r="I113" s="172"/>
      <c r="J113" s="172"/>
      <c r="K113" s="172"/>
      <c r="L113" s="172"/>
      <c r="M113" s="172"/>
      <c r="N113" s="172"/>
      <c r="O113" s="172"/>
      <c r="P113" s="172"/>
      <c r="Q113" s="172"/>
      <c r="R113" s="172"/>
      <c r="S113" s="172"/>
      <c r="T113" s="172"/>
      <c r="U113" s="172"/>
      <c r="V113" s="172"/>
      <c r="W113" s="172"/>
      <c r="X113" s="172"/>
      <c r="Y113" s="172"/>
      <c r="Z113" s="172"/>
      <c r="AA113" s="172"/>
      <c r="AB113" s="172"/>
      <c r="AC113" s="172"/>
      <c r="AD113" s="172"/>
      <c r="AE113" s="172"/>
      <c r="AF113" s="172"/>
      <c r="AG113" s="172"/>
      <c r="AH113" s="172"/>
      <c r="AI113" s="172"/>
      <c r="AJ113" s="172"/>
      <c r="AK113" s="172"/>
      <c r="AL113" s="172"/>
      <c r="AM113" s="172"/>
      <c r="AN113" s="172"/>
      <c r="AO113" s="172"/>
      <c r="AP113" s="172"/>
      <c r="AQ113" s="172"/>
      <c r="AR113" s="172"/>
      <c r="AS113" s="172"/>
      <c r="AT113" s="172"/>
      <c r="AU113" s="172"/>
      <c r="AV113" s="172"/>
      <c r="AW113" s="172"/>
    </row>
    <row r="114" spans="1:49" x14ac:dyDescent="0.25">
      <c r="A114" s="172"/>
      <c r="B114" s="172"/>
      <c r="C114" s="172"/>
      <c r="D114" s="172"/>
      <c r="E114" s="172"/>
      <c r="F114" s="172"/>
      <c r="G114" s="172"/>
      <c r="H114" s="172"/>
      <c r="I114" s="172"/>
      <c r="J114" s="172"/>
      <c r="K114" s="172"/>
      <c r="L114" s="172"/>
      <c r="M114" s="172"/>
      <c r="N114" s="172"/>
      <c r="O114" s="172"/>
      <c r="P114" s="172"/>
      <c r="Q114" s="172"/>
      <c r="R114" s="172"/>
      <c r="S114" s="172"/>
      <c r="T114" s="172"/>
      <c r="U114" s="172"/>
      <c r="V114" s="172"/>
      <c r="W114" s="172"/>
      <c r="X114" s="172"/>
      <c r="Y114" s="172"/>
      <c r="Z114" s="172"/>
      <c r="AA114" s="172"/>
      <c r="AB114" s="172"/>
      <c r="AC114" s="172"/>
      <c r="AD114" s="172"/>
      <c r="AE114" s="172"/>
      <c r="AF114" s="172"/>
      <c r="AG114" s="172"/>
      <c r="AH114" s="172"/>
      <c r="AI114" s="172"/>
      <c r="AJ114" s="172"/>
      <c r="AK114" s="172"/>
      <c r="AL114" s="172"/>
      <c r="AM114" s="172"/>
      <c r="AN114" s="172"/>
      <c r="AO114" s="172"/>
      <c r="AP114" s="172"/>
      <c r="AQ114" s="172"/>
      <c r="AR114" s="172"/>
      <c r="AS114" s="172"/>
      <c r="AT114" s="172"/>
      <c r="AU114" s="172"/>
      <c r="AV114" s="172"/>
      <c r="AW114" s="172"/>
    </row>
    <row r="115" spans="1:49" x14ac:dyDescent="0.25">
      <c r="A115" s="172"/>
      <c r="B115" s="172"/>
      <c r="C115" s="172"/>
      <c r="D115" s="172"/>
      <c r="E115" s="172"/>
      <c r="F115" s="172"/>
      <c r="G115" s="172"/>
      <c r="H115" s="172"/>
      <c r="I115" s="172"/>
      <c r="J115" s="172"/>
      <c r="K115" s="172"/>
      <c r="L115" s="172"/>
      <c r="M115" s="172"/>
      <c r="N115" s="172"/>
      <c r="O115" s="172"/>
      <c r="P115" s="172"/>
      <c r="Q115" s="172"/>
      <c r="R115" s="172"/>
      <c r="S115" s="172"/>
      <c r="T115" s="172"/>
      <c r="U115" s="172"/>
      <c r="V115" s="172"/>
      <c r="W115" s="172"/>
      <c r="X115" s="172"/>
      <c r="Y115" s="172"/>
      <c r="Z115" s="172"/>
      <c r="AA115" s="172"/>
      <c r="AB115" s="172"/>
      <c r="AC115" s="172"/>
      <c r="AD115" s="172"/>
      <c r="AE115" s="172"/>
      <c r="AF115" s="172"/>
      <c r="AG115" s="172"/>
      <c r="AH115" s="172"/>
      <c r="AI115" s="172"/>
      <c r="AJ115" s="172"/>
      <c r="AK115" s="172"/>
      <c r="AL115" s="172"/>
      <c r="AM115" s="172"/>
      <c r="AN115" s="172"/>
      <c r="AO115" s="172"/>
      <c r="AP115" s="172"/>
      <c r="AQ115" s="172"/>
      <c r="AR115" s="172"/>
      <c r="AS115" s="172"/>
      <c r="AT115" s="172"/>
      <c r="AU115" s="172"/>
      <c r="AV115" s="172"/>
      <c r="AW115" s="172"/>
    </row>
    <row r="116" spans="1:49" x14ac:dyDescent="0.25">
      <c r="A116" s="172"/>
      <c r="B116" s="172"/>
      <c r="C116" s="172"/>
      <c r="D116" s="172"/>
      <c r="E116" s="172"/>
      <c r="F116" s="172"/>
      <c r="G116" s="172"/>
      <c r="H116" s="172"/>
      <c r="I116" s="172"/>
      <c r="J116" s="172"/>
      <c r="K116" s="172"/>
      <c r="L116" s="172"/>
      <c r="M116" s="172"/>
      <c r="N116" s="172"/>
      <c r="O116" s="172"/>
      <c r="P116" s="172"/>
      <c r="Q116" s="172"/>
      <c r="R116" s="172"/>
      <c r="S116" s="172"/>
      <c r="T116" s="172"/>
      <c r="U116" s="172"/>
      <c r="V116" s="172"/>
      <c r="W116" s="172"/>
      <c r="X116" s="172"/>
      <c r="Y116" s="172"/>
      <c r="Z116" s="172"/>
      <c r="AA116" s="172"/>
      <c r="AB116" s="172"/>
      <c r="AC116" s="172"/>
      <c r="AD116" s="172"/>
      <c r="AE116" s="172"/>
      <c r="AF116" s="172"/>
      <c r="AG116" s="172"/>
      <c r="AH116" s="172"/>
      <c r="AI116" s="172"/>
      <c r="AJ116" s="172"/>
      <c r="AK116" s="172"/>
      <c r="AL116" s="172"/>
      <c r="AM116" s="172"/>
      <c r="AN116" s="172"/>
      <c r="AO116" s="172"/>
      <c r="AP116" s="172"/>
      <c r="AQ116" s="172"/>
      <c r="AR116" s="172"/>
      <c r="AS116" s="172"/>
      <c r="AT116" s="172"/>
      <c r="AU116" s="172"/>
      <c r="AV116" s="172"/>
      <c r="AW116" s="172"/>
    </row>
    <row r="117" spans="1:49" x14ac:dyDescent="0.25">
      <c r="A117" s="172"/>
      <c r="B117" s="172"/>
      <c r="C117" s="172"/>
      <c r="D117" s="172"/>
      <c r="E117" s="172"/>
      <c r="F117" s="172"/>
      <c r="G117" s="172"/>
      <c r="H117" s="172"/>
      <c r="I117" s="172"/>
      <c r="J117" s="172"/>
      <c r="K117" s="172"/>
      <c r="L117" s="172"/>
      <c r="M117" s="172"/>
      <c r="N117" s="172"/>
      <c r="O117" s="172"/>
      <c r="P117" s="172"/>
      <c r="Q117" s="172"/>
      <c r="R117" s="172"/>
      <c r="S117" s="172"/>
      <c r="T117" s="172"/>
      <c r="U117" s="172"/>
      <c r="V117" s="172"/>
      <c r="W117" s="172"/>
      <c r="X117" s="172"/>
      <c r="Y117" s="172"/>
      <c r="Z117" s="172"/>
      <c r="AA117" s="172"/>
      <c r="AB117" s="172"/>
      <c r="AC117" s="172"/>
      <c r="AD117" s="172"/>
      <c r="AE117" s="172"/>
      <c r="AF117" s="172"/>
      <c r="AG117" s="172"/>
      <c r="AH117" s="172"/>
      <c r="AI117" s="172"/>
      <c r="AJ117" s="172"/>
      <c r="AK117" s="172"/>
      <c r="AL117" s="172"/>
      <c r="AM117" s="172"/>
      <c r="AN117" s="172"/>
      <c r="AO117" s="172"/>
      <c r="AP117" s="172"/>
      <c r="AQ117" s="172"/>
      <c r="AR117" s="172"/>
      <c r="AS117" s="172"/>
      <c r="AT117" s="172"/>
      <c r="AU117" s="172"/>
      <c r="AV117" s="172"/>
      <c r="AW117" s="172"/>
    </row>
    <row r="118" spans="1:49" x14ac:dyDescent="0.25">
      <c r="A118" s="172"/>
      <c r="B118" s="172"/>
      <c r="C118" s="172"/>
      <c r="D118" s="172"/>
      <c r="E118" s="172"/>
      <c r="F118" s="172"/>
      <c r="G118" s="172"/>
      <c r="H118" s="172"/>
      <c r="I118" s="172"/>
      <c r="J118" s="172"/>
      <c r="K118" s="172"/>
      <c r="L118" s="172"/>
      <c r="M118" s="172"/>
      <c r="N118" s="172"/>
      <c r="O118" s="172"/>
      <c r="P118" s="172"/>
      <c r="Q118" s="172"/>
      <c r="R118" s="172"/>
      <c r="S118" s="172"/>
      <c r="T118" s="172"/>
      <c r="U118" s="172"/>
      <c r="V118" s="172"/>
      <c r="W118" s="172"/>
      <c r="X118" s="172"/>
      <c r="Y118" s="172"/>
      <c r="Z118" s="172"/>
      <c r="AA118" s="172"/>
      <c r="AB118" s="172"/>
      <c r="AC118" s="172"/>
      <c r="AD118" s="172"/>
      <c r="AE118" s="172"/>
      <c r="AF118" s="172"/>
      <c r="AG118" s="172"/>
      <c r="AH118" s="172"/>
      <c r="AI118" s="172"/>
      <c r="AJ118" s="172"/>
      <c r="AK118" s="172"/>
      <c r="AL118" s="172"/>
      <c r="AM118" s="172"/>
      <c r="AN118" s="172"/>
      <c r="AO118" s="172"/>
      <c r="AP118" s="172"/>
      <c r="AQ118" s="172"/>
      <c r="AR118" s="172"/>
      <c r="AS118" s="172"/>
      <c r="AT118" s="172"/>
      <c r="AU118" s="172"/>
      <c r="AV118" s="172"/>
      <c r="AW118" s="172"/>
    </row>
    <row r="119" spans="1:49" x14ac:dyDescent="0.25">
      <c r="A119" s="172"/>
      <c r="B119" s="172"/>
      <c r="C119" s="172"/>
      <c r="D119" s="172"/>
      <c r="E119" s="172"/>
      <c r="F119" s="172"/>
      <c r="G119" s="172"/>
      <c r="H119" s="172"/>
      <c r="I119" s="172"/>
      <c r="J119" s="172"/>
      <c r="K119" s="172"/>
      <c r="L119" s="172"/>
      <c r="M119" s="172"/>
      <c r="N119" s="172"/>
      <c r="O119" s="172"/>
      <c r="P119" s="172"/>
      <c r="Q119" s="172"/>
      <c r="R119" s="172"/>
      <c r="S119" s="172"/>
      <c r="T119" s="172"/>
      <c r="U119" s="172"/>
      <c r="V119" s="172"/>
      <c r="W119" s="172"/>
      <c r="X119" s="172"/>
      <c r="Y119" s="172"/>
      <c r="Z119" s="172"/>
      <c r="AA119" s="172"/>
      <c r="AB119" s="172"/>
      <c r="AC119" s="172"/>
      <c r="AD119" s="172"/>
      <c r="AE119" s="172"/>
      <c r="AF119" s="172"/>
      <c r="AG119" s="172"/>
      <c r="AH119" s="172"/>
      <c r="AI119" s="172"/>
      <c r="AJ119" s="172"/>
      <c r="AK119" s="172"/>
      <c r="AL119" s="172"/>
      <c r="AM119" s="172"/>
      <c r="AN119" s="172"/>
      <c r="AO119" s="172"/>
      <c r="AP119" s="172"/>
      <c r="AQ119" s="172"/>
      <c r="AR119" s="172"/>
      <c r="AS119" s="172"/>
      <c r="AT119" s="172"/>
      <c r="AU119" s="172"/>
      <c r="AV119" s="172"/>
      <c r="AW119" s="172"/>
    </row>
    <row r="120" spans="1:49" x14ac:dyDescent="0.25">
      <c r="A120" s="172"/>
      <c r="B120" s="172"/>
      <c r="C120" s="172"/>
      <c r="D120" s="172"/>
      <c r="E120" s="172"/>
      <c r="F120" s="172"/>
      <c r="G120" s="172"/>
      <c r="H120" s="172"/>
      <c r="I120" s="172"/>
      <c r="J120" s="172"/>
      <c r="K120" s="172"/>
      <c r="L120" s="172"/>
      <c r="M120" s="172"/>
      <c r="N120" s="172"/>
      <c r="O120" s="172"/>
      <c r="P120" s="172"/>
      <c r="Q120" s="172"/>
      <c r="R120" s="172"/>
      <c r="S120" s="172"/>
      <c r="T120" s="172"/>
      <c r="U120" s="172"/>
      <c r="V120" s="172"/>
      <c r="W120" s="172"/>
      <c r="X120" s="172"/>
      <c r="Y120" s="172"/>
      <c r="Z120" s="172"/>
      <c r="AA120" s="172"/>
      <c r="AB120" s="172"/>
      <c r="AC120" s="172"/>
      <c r="AD120" s="172"/>
      <c r="AE120" s="172"/>
      <c r="AF120" s="172"/>
      <c r="AG120" s="172"/>
      <c r="AH120" s="172"/>
      <c r="AI120" s="172"/>
      <c r="AJ120" s="172"/>
      <c r="AK120" s="172"/>
      <c r="AL120" s="172"/>
      <c r="AM120" s="172"/>
      <c r="AN120" s="172"/>
      <c r="AO120" s="172"/>
      <c r="AP120" s="172"/>
      <c r="AQ120" s="172"/>
      <c r="AR120" s="172"/>
      <c r="AS120" s="172"/>
      <c r="AT120" s="172"/>
      <c r="AU120" s="172"/>
      <c r="AV120" s="172"/>
      <c r="AW120" s="172"/>
    </row>
    <row r="121" spans="1:49" x14ac:dyDescent="0.25">
      <c r="A121" s="172"/>
      <c r="B121" s="172"/>
      <c r="C121" s="172"/>
      <c r="D121" s="172"/>
      <c r="E121" s="172"/>
      <c r="F121" s="172"/>
      <c r="G121" s="172"/>
      <c r="H121" s="172"/>
      <c r="I121" s="172"/>
      <c r="J121" s="172"/>
      <c r="K121" s="172"/>
      <c r="L121" s="172"/>
      <c r="M121" s="172"/>
      <c r="N121" s="172"/>
      <c r="O121" s="172"/>
      <c r="P121" s="172"/>
      <c r="Q121" s="172"/>
      <c r="R121" s="172"/>
      <c r="S121" s="172"/>
      <c r="T121" s="172"/>
      <c r="U121" s="172"/>
      <c r="V121" s="172"/>
      <c r="W121" s="172"/>
      <c r="X121" s="172"/>
      <c r="Y121" s="172"/>
      <c r="Z121" s="172"/>
      <c r="AA121" s="172"/>
      <c r="AB121" s="172"/>
      <c r="AC121" s="172"/>
      <c r="AD121" s="172"/>
      <c r="AE121" s="172"/>
      <c r="AF121" s="172"/>
      <c r="AG121" s="172"/>
      <c r="AH121" s="172"/>
      <c r="AI121" s="172"/>
      <c r="AJ121" s="172"/>
      <c r="AK121" s="172"/>
      <c r="AL121" s="172"/>
      <c r="AM121" s="172"/>
      <c r="AN121" s="172"/>
      <c r="AO121" s="172"/>
      <c r="AP121" s="172"/>
      <c r="AQ121" s="172"/>
      <c r="AR121" s="172"/>
      <c r="AS121" s="172"/>
      <c r="AT121" s="172"/>
      <c r="AU121" s="172"/>
      <c r="AV121" s="172"/>
      <c r="AW121" s="172"/>
    </row>
    <row r="122" spans="1:49" x14ac:dyDescent="0.25">
      <c r="A122" s="172"/>
      <c r="B122" s="172"/>
      <c r="C122" s="172"/>
      <c r="D122" s="172"/>
      <c r="E122" s="172"/>
      <c r="F122" s="172"/>
      <c r="G122" s="172"/>
      <c r="H122" s="172"/>
      <c r="I122" s="172"/>
      <c r="J122" s="172"/>
      <c r="K122" s="172"/>
      <c r="L122" s="172"/>
      <c r="M122" s="172"/>
      <c r="N122" s="172"/>
      <c r="O122" s="172"/>
      <c r="P122" s="172"/>
      <c r="Q122" s="172"/>
      <c r="R122" s="172"/>
      <c r="S122" s="172"/>
      <c r="T122" s="172"/>
      <c r="U122" s="172"/>
      <c r="V122" s="172"/>
      <c r="W122" s="172"/>
      <c r="X122" s="172"/>
      <c r="Y122" s="172"/>
      <c r="Z122" s="172"/>
      <c r="AA122" s="172"/>
      <c r="AB122" s="172"/>
      <c r="AC122" s="172"/>
      <c r="AD122" s="172"/>
      <c r="AE122" s="172"/>
      <c r="AF122" s="172"/>
      <c r="AG122" s="172"/>
      <c r="AH122" s="172"/>
      <c r="AI122" s="172"/>
      <c r="AJ122" s="172"/>
      <c r="AK122" s="172"/>
      <c r="AL122" s="172"/>
      <c r="AM122" s="172"/>
      <c r="AN122" s="172"/>
      <c r="AO122" s="172"/>
      <c r="AP122" s="172"/>
      <c r="AQ122" s="172"/>
      <c r="AR122" s="172"/>
      <c r="AS122" s="172"/>
      <c r="AT122" s="172"/>
      <c r="AU122" s="172"/>
      <c r="AV122" s="172"/>
      <c r="AW122" s="172"/>
    </row>
    <row r="123" spans="1:49" x14ac:dyDescent="0.25">
      <c r="A123" s="172"/>
      <c r="B123" s="172"/>
      <c r="C123" s="172"/>
      <c r="D123" s="172"/>
      <c r="E123" s="172"/>
      <c r="F123" s="172"/>
      <c r="G123" s="172"/>
      <c r="H123" s="172"/>
      <c r="I123" s="172"/>
      <c r="J123" s="172"/>
      <c r="K123" s="172"/>
      <c r="L123" s="172"/>
      <c r="M123" s="172"/>
      <c r="N123" s="172"/>
      <c r="O123" s="172"/>
      <c r="P123" s="172"/>
      <c r="Q123" s="172"/>
      <c r="R123" s="172"/>
      <c r="S123" s="172"/>
      <c r="T123" s="172"/>
      <c r="U123" s="172"/>
      <c r="V123" s="172"/>
      <c r="W123" s="172"/>
      <c r="X123" s="172"/>
      <c r="Y123" s="172"/>
      <c r="Z123" s="172"/>
      <c r="AA123" s="172"/>
      <c r="AB123" s="172"/>
      <c r="AC123" s="172"/>
      <c r="AD123" s="172"/>
      <c r="AE123" s="172"/>
      <c r="AF123" s="172"/>
      <c r="AG123" s="172"/>
      <c r="AH123" s="172"/>
      <c r="AI123" s="172"/>
      <c r="AJ123" s="172"/>
      <c r="AK123" s="172"/>
      <c r="AL123" s="172"/>
      <c r="AM123" s="172"/>
      <c r="AN123" s="172"/>
      <c r="AO123" s="172"/>
      <c r="AP123" s="172"/>
      <c r="AQ123" s="172"/>
      <c r="AR123" s="172"/>
      <c r="AS123" s="172"/>
      <c r="AT123" s="172"/>
      <c r="AU123" s="172"/>
      <c r="AV123" s="172"/>
      <c r="AW123" s="172"/>
    </row>
    <row r="124" spans="1:49" x14ac:dyDescent="0.25">
      <c r="A124" s="172"/>
      <c r="B124" s="172"/>
      <c r="C124" s="172"/>
      <c r="D124" s="172"/>
      <c r="E124" s="172"/>
      <c r="F124" s="172"/>
      <c r="G124" s="172"/>
      <c r="H124" s="172"/>
      <c r="I124" s="172"/>
      <c r="J124" s="172"/>
      <c r="K124" s="172"/>
      <c r="L124" s="172"/>
      <c r="M124" s="172"/>
      <c r="N124" s="172"/>
      <c r="O124" s="172"/>
      <c r="P124" s="172"/>
      <c r="Q124" s="172"/>
      <c r="R124" s="172"/>
      <c r="S124" s="172"/>
      <c r="T124" s="172"/>
      <c r="U124" s="172"/>
      <c r="V124" s="172"/>
      <c r="W124" s="172"/>
      <c r="X124" s="172"/>
      <c r="Y124" s="172"/>
      <c r="Z124" s="172"/>
      <c r="AA124" s="172"/>
      <c r="AB124" s="172"/>
      <c r="AC124" s="172"/>
      <c r="AD124" s="172"/>
      <c r="AE124" s="172"/>
      <c r="AF124" s="172"/>
      <c r="AG124" s="172"/>
      <c r="AH124" s="172"/>
      <c r="AI124" s="172"/>
      <c r="AJ124" s="172"/>
      <c r="AK124" s="172"/>
      <c r="AL124" s="172"/>
      <c r="AM124" s="172"/>
      <c r="AN124" s="172"/>
      <c r="AO124" s="172"/>
      <c r="AP124" s="172"/>
      <c r="AQ124" s="172"/>
      <c r="AR124" s="172"/>
      <c r="AS124" s="172"/>
      <c r="AT124" s="172"/>
      <c r="AU124" s="172"/>
      <c r="AV124" s="172"/>
      <c r="AW124" s="172"/>
    </row>
    <row r="125" spans="1:49" x14ac:dyDescent="0.25">
      <c r="A125" s="172"/>
      <c r="B125" s="172"/>
      <c r="C125" s="172"/>
      <c r="D125" s="172"/>
      <c r="E125" s="172"/>
      <c r="F125" s="172"/>
      <c r="G125" s="172"/>
      <c r="H125" s="172"/>
      <c r="I125" s="172"/>
      <c r="J125" s="172"/>
      <c r="K125" s="172"/>
      <c r="L125" s="172"/>
      <c r="M125" s="172"/>
      <c r="N125" s="172"/>
      <c r="O125" s="172"/>
      <c r="P125" s="172"/>
      <c r="Q125" s="172"/>
      <c r="R125" s="172"/>
      <c r="S125" s="172"/>
      <c r="T125" s="172"/>
      <c r="U125" s="172"/>
      <c r="V125" s="172"/>
      <c r="W125" s="172"/>
      <c r="X125" s="172"/>
      <c r="Y125" s="172"/>
      <c r="Z125" s="172"/>
      <c r="AA125" s="172"/>
      <c r="AB125" s="172"/>
      <c r="AC125" s="172"/>
      <c r="AD125" s="172"/>
      <c r="AE125" s="172"/>
      <c r="AF125" s="172"/>
      <c r="AG125" s="172"/>
      <c r="AH125" s="172"/>
      <c r="AI125" s="172"/>
      <c r="AJ125" s="172"/>
      <c r="AK125" s="172"/>
      <c r="AL125" s="172"/>
      <c r="AM125" s="172"/>
      <c r="AN125" s="172"/>
      <c r="AO125" s="172"/>
      <c r="AP125" s="172"/>
      <c r="AQ125" s="172"/>
      <c r="AR125" s="172"/>
      <c r="AS125" s="172"/>
      <c r="AT125" s="172"/>
      <c r="AU125" s="172"/>
      <c r="AV125" s="172"/>
      <c r="AW125" s="172"/>
    </row>
    <row r="126" spans="1:49" x14ac:dyDescent="0.25">
      <c r="A126" s="172"/>
      <c r="B126" s="172"/>
      <c r="C126" s="172"/>
      <c r="D126" s="172"/>
      <c r="E126" s="172"/>
      <c r="F126" s="172"/>
      <c r="G126" s="172"/>
      <c r="H126" s="172"/>
      <c r="I126" s="172"/>
      <c r="J126" s="172"/>
      <c r="K126" s="172"/>
      <c r="L126" s="172"/>
      <c r="M126" s="172"/>
      <c r="N126" s="172"/>
      <c r="O126" s="172"/>
      <c r="P126" s="172"/>
      <c r="Q126" s="172"/>
      <c r="R126" s="172"/>
      <c r="S126" s="172"/>
      <c r="T126" s="172"/>
      <c r="U126" s="172"/>
      <c r="V126" s="172"/>
      <c r="W126" s="172"/>
      <c r="X126" s="172"/>
      <c r="Y126" s="172"/>
      <c r="Z126" s="172"/>
      <c r="AA126" s="172"/>
      <c r="AB126" s="172"/>
      <c r="AC126" s="172"/>
      <c r="AD126" s="172"/>
      <c r="AE126" s="172"/>
      <c r="AF126" s="172"/>
      <c r="AG126" s="172"/>
      <c r="AH126" s="172"/>
      <c r="AI126" s="172"/>
      <c r="AJ126" s="172"/>
      <c r="AK126" s="172"/>
      <c r="AL126" s="172"/>
      <c r="AM126" s="172"/>
      <c r="AN126" s="172"/>
      <c r="AO126" s="172"/>
      <c r="AP126" s="172"/>
      <c r="AQ126" s="172"/>
      <c r="AR126" s="172"/>
      <c r="AS126" s="172"/>
      <c r="AT126" s="172"/>
      <c r="AU126" s="172"/>
      <c r="AV126" s="172"/>
      <c r="AW126" s="172"/>
    </row>
    <row r="127" spans="1:49" x14ac:dyDescent="0.25">
      <c r="A127" s="172"/>
      <c r="B127" s="172"/>
      <c r="C127" s="172"/>
      <c r="D127" s="172"/>
      <c r="E127" s="172"/>
      <c r="F127" s="172"/>
      <c r="G127" s="172"/>
      <c r="H127" s="172"/>
      <c r="I127" s="172"/>
      <c r="J127" s="172"/>
      <c r="K127" s="172"/>
      <c r="L127" s="172"/>
      <c r="M127" s="172"/>
      <c r="N127" s="172"/>
      <c r="O127" s="172"/>
      <c r="P127" s="172"/>
      <c r="Q127" s="172"/>
      <c r="R127" s="172"/>
      <c r="S127" s="172"/>
      <c r="T127" s="172"/>
      <c r="U127" s="172"/>
      <c r="V127" s="172"/>
      <c r="W127" s="172"/>
      <c r="X127" s="172"/>
      <c r="Y127" s="172"/>
      <c r="Z127" s="172"/>
      <c r="AA127" s="172"/>
      <c r="AB127" s="172"/>
      <c r="AC127" s="172"/>
      <c r="AD127" s="172"/>
      <c r="AE127" s="172"/>
      <c r="AF127" s="172"/>
      <c r="AG127" s="172"/>
      <c r="AH127" s="172"/>
      <c r="AI127" s="172"/>
      <c r="AJ127" s="172"/>
      <c r="AK127" s="172"/>
      <c r="AL127" s="172"/>
      <c r="AM127" s="172"/>
      <c r="AN127" s="172"/>
      <c r="AO127" s="172"/>
      <c r="AP127" s="172"/>
      <c r="AQ127" s="172"/>
      <c r="AR127" s="172"/>
      <c r="AS127" s="172"/>
      <c r="AT127" s="172"/>
      <c r="AU127" s="172"/>
      <c r="AV127" s="172"/>
      <c r="AW127" s="172"/>
    </row>
    <row r="128" spans="1:49" x14ac:dyDescent="0.25">
      <c r="A128" s="172"/>
      <c r="B128" s="172"/>
      <c r="C128" s="172"/>
      <c r="D128" s="172"/>
      <c r="E128" s="172"/>
      <c r="F128" s="172"/>
      <c r="G128" s="172"/>
      <c r="H128" s="172"/>
      <c r="I128" s="172"/>
      <c r="J128" s="172"/>
      <c r="K128" s="172"/>
      <c r="L128" s="172"/>
      <c r="M128" s="172"/>
      <c r="N128" s="172"/>
      <c r="O128" s="172"/>
      <c r="P128" s="172"/>
      <c r="Q128" s="172"/>
      <c r="R128" s="172"/>
      <c r="S128" s="172"/>
      <c r="T128" s="172"/>
      <c r="U128" s="172"/>
      <c r="V128" s="172"/>
      <c r="W128" s="172"/>
      <c r="X128" s="172"/>
      <c r="Y128" s="172"/>
      <c r="Z128" s="172"/>
      <c r="AA128" s="172"/>
      <c r="AB128" s="172"/>
      <c r="AC128" s="172"/>
      <c r="AD128" s="172"/>
      <c r="AE128" s="172"/>
      <c r="AF128" s="172"/>
      <c r="AG128" s="172"/>
      <c r="AH128" s="172"/>
      <c r="AI128" s="172"/>
      <c r="AJ128" s="172"/>
      <c r="AK128" s="172"/>
      <c r="AL128" s="172"/>
      <c r="AM128" s="172"/>
      <c r="AN128" s="172"/>
      <c r="AO128" s="172"/>
      <c r="AP128" s="172"/>
      <c r="AQ128" s="172"/>
      <c r="AR128" s="172"/>
      <c r="AS128" s="172"/>
      <c r="AT128" s="172"/>
      <c r="AU128" s="172"/>
      <c r="AV128" s="172"/>
      <c r="AW128" s="172"/>
    </row>
    <row r="129" spans="1:49" x14ac:dyDescent="0.25">
      <c r="A129" s="172"/>
      <c r="B129" s="172"/>
      <c r="C129" s="172"/>
      <c r="D129" s="172"/>
      <c r="E129" s="172"/>
      <c r="F129" s="172"/>
      <c r="G129" s="172"/>
      <c r="H129" s="172"/>
      <c r="I129" s="172"/>
      <c r="J129" s="172"/>
      <c r="K129" s="172"/>
      <c r="L129" s="172"/>
      <c r="M129" s="172"/>
      <c r="N129" s="172"/>
      <c r="O129" s="172"/>
      <c r="P129" s="172"/>
      <c r="Q129" s="172"/>
      <c r="R129" s="172"/>
      <c r="S129" s="172"/>
      <c r="T129" s="172"/>
      <c r="U129" s="172"/>
      <c r="V129" s="172"/>
      <c r="W129" s="172"/>
      <c r="X129" s="172"/>
      <c r="Y129" s="172"/>
      <c r="Z129" s="172"/>
      <c r="AA129" s="172"/>
      <c r="AB129" s="172"/>
      <c r="AC129" s="172"/>
      <c r="AD129" s="172"/>
      <c r="AE129" s="172"/>
      <c r="AF129" s="172"/>
      <c r="AG129" s="172"/>
      <c r="AH129" s="172"/>
      <c r="AI129" s="172"/>
      <c r="AJ129" s="172"/>
      <c r="AK129" s="172"/>
      <c r="AL129" s="172"/>
      <c r="AM129" s="172"/>
      <c r="AN129" s="172"/>
      <c r="AO129" s="172"/>
      <c r="AP129" s="172"/>
      <c r="AQ129" s="172"/>
      <c r="AR129" s="172"/>
      <c r="AS129" s="172"/>
      <c r="AT129" s="172"/>
      <c r="AU129" s="172"/>
      <c r="AV129" s="172"/>
      <c r="AW129" s="172"/>
    </row>
    <row r="130" spans="1:49" x14ac:dyDescent="0.25">
      <c r="A130" s="172"/>
      <c r="B130" s="172"/>
      <c r="C130" s="172"/>
      <c r="D130" s="172"/>
      <c r="E130" s="172"/>
      <c r="F130" s="172"/>
      <c r="G130" s="172"/>
      <c r="H130" s="172"/>
      <c r="I130" s="172"/>
      <c r="J130" s="172"/>
      <c r="K130" s="172"/>
      <c r="L130" s="172"/>
      <c r="M130" s="172"/>
      <c r="N130" s="172"/>
      <c r="O130" s="172"/>
      <c r="P130" s="172"/>
      <c r="Q130" s="172"/>
      <c r="R130" s="172"/>
      <c r="S130" s="172"/>
      <c r="T130" s="172"/>
      <c r="U130" s="172"/>
      <c r="V130" s="172"/>
      <c r="W130" s="172"/>
      <c r="X130" s="172"/>
      <c r="Y130" s="172"/>
      <c r="Z130" s="172"/>
      <c r="AA130" s="172"/>
      <c r="AB130" s="172"/>
      <c r="AC130" s="172"/>
      <c r="AD130" s="172"/>
      <c r="AE130" s="172"/>
      <c r="AF130" s="172"/>
      <c r="AG130" s="172"/>
      <c r="AH130" s="172"/>
      <c r="AI130" s="172"/>
      <c r="AJ130" s="172"/>
      <c r="AK130" s="172"/>
      <c r="AL130" s="172"/>
      <c r="AM130" s="172"/>
      <c r="AN130" s="172"/>
      <c r="AO130" s="172"/>
      <c r="AP130" s="172"/>
      <c r="AQ130" s="172"/>
      <c r="AR130" s="172"/>
      <c r="AS130" s="172"/>
      <c r="AT130" s="172"/>
      <c r="AU130" s="172"/>
      <c r="AV130" s="172"/>
      <c r="AW130" s="172"/>
    </row>
    <row r="131" spans="1:49" x14ac:dyDescent="0.25">
      <c r="A131" s="172"/>
      <c r="B131" s="172"/>
      <c r="C131" s="172"/>
      <c r="D131" s="172"/>
      <c r="E131" s="172"/>
      <c r="F131" s="172"/>
      <c r="G131" s="172"/>
      <c r="H131" s="172"/>
      <c r="I131" s="172"/>
      <c r="J131" s="172"/>
      <c r="K131" s="172"/>
      <c r="L131" s="172"/>
      <c r="M131" s="172"/>
      <c r="N131" s="172"/>
      <c r="O131" s="172"/>
      <c r="P131" s="172"/>
      <c r="Q131" s="172"/>
      <c r="R131" s="172"/>
      <c r="S131" s="172"/>
      <c r="T131" s="172"/>
      <c r="U131" s="172"/>
      <c r="V131" s="172"/>
      <c r="W131" s="172"/>
      <c r="X131" s="172"/>
      <c r="Y131" s="172"/>
      <c r="Z131" s="172"/>
      <c r="AA131" s="172"/>
      <c r="AB131" s="172"/>
      <c r="AC131" s="172"/>
      <c r="AD131" s="172"/>
      <c r="AE131" s="172"/>
      <c r="AF131" s="172"/>
      <c r="AG131" s="172"/>
      <c r="AH131" s="172"/>
      <c r="AI131" s="172"/>
      <c r="AJ131" s="172"/>
      <c r="AK131" s="172"/>
      <c r="AL131" s="172"/>
      <c r="AM131" s="172"/>
      <c r="AN131" s="172"/>
      <c r="AO131" s="172"/>
      <c r="AP131" s="172"/>
      <c r="AQ131" s="172"/>
      <c r="AR131" s="172"/>
      <c r="AS131" s="172"/>
      <c r="AT131" s="172"/>
      <c r="AU131" s="172"/>
      <c r="AV131" s="172"/>
      <c r="AW131" s="172"/>
    </row>
    <row r="132" spans="1:49" x14ac:dyDescent="0.25">
      <c r="A132" s="172"/>
      <c r="B132" s="172"/>
      <c r="C132" s="172"/>
      <c r="D132" s="172"/>
      <c r="E132" s="172"/>
      <c r="F132" s="172"/>
      <c r="G132" s="172"/>
      <c r="H132" s="172"/>
      <c r="I132" s="172"/>
      <c r="J132" s="172"/>
      <c r="K132" s="172"/>
      <c r="L132" s="172"/>
      <c r="M132" s="172"/>
      <c r="N132" s="172"/>
      <c r="O132" s="172"/>
      <c r="P132" s="172"/>
      <c r="Q132" s="172"/>
      <c r="R132" s="172"/>
      <c r="S132" s="172"/>
      <c r="T132" s="172"/>
      <c r="U132" s="172"/>
      <c r="V132" s="172"/>
      <c r="W132" s="172"/>
      <c r="X132" s="172"/>
      <c r="Y132" s="172"/>
      <c r="Z132" s="172"/>
      <c r="AA132" s="172"/>
      <c r="AB132" s="172"/>
      <c r="AC132" s="172"/>
      <c r="AD132" s="172"/>
      <c r="AE132" s="172"/>
      <c r="AF132" s="172"/>
      <c r="AG132" s="172"/>
      <c r="AH132" s="172"/>
      <c r="AI132" s="172"/>
      <c r="AJ132" s="172"/>
      <c r="AK132" s="172"/>
      <c r="AL132" s="172"/>
      <c r="AM132" s="172"/>
      <c r="AN132" s="172"/>
      <c r="AO132" s="172"/>
      <c r="AP132" s="172"/>
      <c r="AQ132" s="172"/>
      <c r="AR132" s="172"/>
      <c r="AS132" s="172"/>
      <c r="AT132" s="172"/>
      <c r="AU132" s="172"/>
      <c r="AV132" s="172"/>
      <c r="AW132" s="172"/>
    </row>
    <row r="133" spans="1:49" x14ac:dyDescent="0.25">
      <c r="A133" s="172"/>
      <c r="B133" s="172"/>
      <c r="C133" s="172"/>
      <c r="D133" s="172"/>
      <c r="E133" s="172"/>
      <c r="F133" s="172"/>
      <c r="G133" s="172"/>
      <c r="H133" s="172"/>
      <c r="I133" s="172"/>
      <c r="J133" s="172"/>
      <c r="K133" s="172"/>
      <c r="L133" s="172"/>
      <c r="M133" s="172"/>
      <c r="N133" s="172"/>
      <c r="O133" s="172"/>
      <c r="P133" s="172"/>
      <c r="Q133" s="172"/>
      <c r="R133" s="172"/>
      <c r="S133" s="172"/>
      <c r="T133" s="172"/>
      <c r="U133" s="172"/>
      <c r="V133" s="172"/>
      <c r="W133" s="172"/>
      <c r="X133" s="172"/>
      <c r="Y133" s="172"/>
      <c r="Z133" s="172"/>
      <c r="AA133" s="172"/>
      <c r="AB133" s="172"/>
      <c r="AC133" s="172"/>
      <c r="AD133" s="172"/>
      <c r="AE133" s="172"/>
      <c r="AF133" s="172"/>
      <c r="AG133" s="172"/>
      <c r="AH133" s="172"/>
      <c r="AI133" s="172"/>
      <c r="AJ133" s="172"/>
      <c r="AK133" s="172"/>
      <c r="AL133" s="172"/>
      <c r="AM133" s="172"/>
      <c r="AN133" s="172"/>
      <c r="AO133" s="172"/>
      <c r="AP133" s="172"/>
      <c r="AQ133" s="172"/>
      <c r="AR133" s="172"/>
      <c r="AS133" s="172"/>
      <c r="AT133" s="172"/>
      <c r="AU133" s="172"/>
      <c r="AV133" s="172"/>
      <c r="AW133" s="172"/>
    </row>
    <row r="134" spans="1:49" x14ac:dyDescent="0.25">
      <c r="A134" s="172"/>
      <c r="B134" s="172"/>
      <c r="C134" s="172"/>
      <c r="D134" s="172"/>
      <c r="E134" s="172"/>
      <c r="F134" s="172"/>
      <c r="G134" s="172"/>
      <c r="H134" s="172"/>
      <c r="I134" s="172"/>
      <c r="J134" s="172"/>
      <c r="K134" s="172"/>
      <c r="L134" s="172"/>
      <c r="M134" s="172"/>
      <c r="N134" s="172"/>
      <c r="O134" s="172"/>
      <c r="P134" s="172"/>
      <c r="Q134" s="172"/>
      <c r="R134" s="172"/>
      <c r="S134" s="172"/>
      <c r="T134" s="172"/>
      <c r="U134" s="172"/>
      <c r="V134" s="172"/>
      <c r="W134" s="172"/>
      <c r="X134" s="172"/>
      <c r="Y134" s="172"/>
      <c r="Z134" s="172"/>
      <c r="AA134" s="172"/>
      <c r="AB134" s="172"/>
      <c r="AC134" s="172"/>
      <c r="AD134" s="172"/>
      <c r="AE134" s="172"/>
      <c r="AF134" s="172"/>
      <c r="AG134" s="172"/>
      <c r="AH134" s="172"/>
      <c r="AI134" s="172"/>
      <c r="AJ134" s="172"/>
      <c r="AK134" s="172"/>
      <c r="AL134" s="172"/>
      <c r="AM134" s="172"/>
      <c r="AN134" s="172"/>
      <c r="AO134" s="172"/>
      <c r="AP134" s="172"/>
      <c r="AQ134" s="172"/>
      <c r="AR134" s="172"/>
      <c r="AS134" s="172"/>
      <c r="AT134" s="172"/>
      <c r="AU134" s="172"/>
      <c r="AV134" s="172"/>
      <c r="AW134" s="172"/>
    </row>
    <row r="135" spans="1:49" x14ac:dyDescent="0.25">
      <c r="A135" s="172"/>
      <c r="B135" s="172"/>
      <c r="C135" s="172"/>
      <c r="D135" s="172"/>
      <c r="E135" s="172"/>
      <c r="F135" s="172"/>
      <c r="G135" s="172"/>
      <c r="H135" s="172"/>
      <c r="I135" s="172"/>
      <c r="J135" s="172"/>
      <c r="K135" s="172"/>
      <c r="L135" s="172"/>
      <c r="M135" s="172"/>
      <c r="N135" s="172"/>
      <c r="O135" s="172"/>
      <c r="P135" s="172"/>
      <c r="Q135" s="172"/>
      <c r="R135" s="172"/>
      <c r="S135" s="172"/>
      <c r="T135" s="172"/>
      <c r="U135" s="172"/>
      <c r="V135" s="172"/>
      <c r="W135" s="172"/>
      <c r="X135" s="172"/>
      <c r="Y135" s="172"/>
      <c r="Z135" s="172"/>
      <c r="AA135" s="172"/>
      <c r="AB135" s="172"/>
      <c r="AC135" s="172"/>
      <c r="AD135" s="172"/>
      <c r="AE135" s="172"/>
      <c r="AF135" s="172"/>
      <c r="AG135" s="172"/>
      <c r="AH135" s="172"/>
      <c r="AI135" s="172"/>
      <c r="AJ135" s="172"/>
      <c r="AK135" s="172"/>
      <c r="AL135" s="172"/>
      <c r="AM135" s="172"/>
      <c r="AN135" s="172"/>
      <c r="AO135" s="172"/>
      <c r="AP135" s="172"/>
      <c r="AQ135" s="172"/>
      <c r="AR135" s="172"/>
      <c r="AS135" s="172"/>
      <c r="AT135" s="172"/>
      <c r="AU135" s="172"/>
      <c r="AV135" s="172"/>
      <c r="AW135" s="172"/>
    </row>
    <row r="136" spans="1:49" x14ac:dyDescent="0.25">
      <c r="A136" s="172"/>
      <c r="B136" s="172"/>
      <c r="C136" s="172"/>
      <c r="D136" s="172"/>
      <c r="E136" s="172"/>
      <c r="F136" s="172"/>
      <c r="G136" s="172"/>
      <c r="H136" s="172"/>
      <c r="I136" s="172"/>
      <c r="J136" s="172"/>
      <c r="K136" s="172"/>
      <c r="L136" s="172"/>
      <c r="M136" s="172"/>
      <c r="N136" s="172"/>
      <c r="O136" s="172"/>
      <c r="P136" s="172"/>
      <c r="Q136" s="172"/>
      <c r="R136" s="172"/>
      <c r="S136" s="172"/>
      <c r="T136" s="172"/>
      <c r="U136" s="172"/>
      <c r="V136" s="172"/>
      <c r="W136" s="172"/>
      <c r="X136" s="172"/>
      <c r="Y136" s="172"/>
      <c r="Z136" s="172"/>
      <c r="AA136" s="172"/>
      <c r="AB136" s="172"/>
      <c r="AC136" s="172"/>
      <c r="AD136" s="172"/>
      <c r="AE136" s="172"/>
      <c r="AF136" s="172"/>
      <c r="AG136" s="172"/>
      <c r="AH136" s="172"/>
      <c r="AI136" s="172"/>
      <c r="AJ136" s="172"/>
      <c r="AK136" s="172"/>
      <c r="AL136" s="172"/>
      <c r="AM136" s="172"/>
      <c r="AN136" s="172"/>
      <c r="AO136" s="172"/>
      <c r="AP136" s="172"/>
      <c r="AQ136" s="172"/>
      <c r="AR136" s="172"/>
      <c r="AS136" s="172"/>
      <c r="AT136" s="172"/>
      <c r="AU136" s="172"/>
      <c r="AV136" s="172"/>
      <c r="AW136" s="172"/>
    </row>
    <row r="137" spans="1:49" x14ac:dyDescent="0.25">
      <c r="A137" s="172"/>
      <c r="B137" s="172"/>
      <c r="C137" s="172"/>
      <c r="D137" s="172"/>
      <c r="E137" s="172"/>
      <c r="F137" s="172"/>
      <c r="G137" s="172"/>
      <c r="H137" s="172"/>
      <c r="I137" s="172"/>
      <c r="J137" s="172"/>
      <c r="K137" s="172"/>
      <c r="L137" s="172"/>
      <c r="M137" s="172"/>
      <c r="N137" s="172"/>
      <c r="O137" s="172"/>
      <c r="P137" s="172"/>
      <c r="Q137" s="172"/>
      <c r="R137" s="172"/>
      <c r="S137" s="172"/>
      <c r="T137" s="172"/>
      <c r="U137" s="172"/>
      <c r="V137" s="172"/>
      <c r="W137" s="172"/>
      <c r="X137" s="172"/>
      <c r="Y137" s="172"/>
      <c r="Z137" s="172"/>
      <c r="AA137" s="172"/>
      <c r="AB137" s="172"/>
      <c r="AC137" s="172"/>
      <c r="AD137" s="172"/>
      <c r="AE137" s="172"/>
      <c r="AF137" s="172"/>
      <c r="AG137" s="172"/>
      <c r="AH137" s="172"/>
      <c r="AI137" s="172"/>
      <c r="AJ137" s="172"/>
      <c r="AK137" s="172"/>
      <c r="AL137" s="172"/>
      <c r="AM137" s="172"/>
      <c r="AN137" s="172"/>
      <c r="AO137" s="172"/>
      <c r="AP137" s="172"/>
      <c r="AQ137" s="172"/>
      <c r="AR137" s="172"/>
      <c r="AS137" s="172"/>
      <c r="AT137" s="172"/>
      <c r="AU137" s="172"/>
      <c r="AV137" s="172"/>
      <c r="AW137" s="172"/>
    </row>
    <row r="138" spans="1:49" x14ac:dyDescent="0.25">
      <c r="A138" s="172"/>
      <c r="B138" s="172"/>
      <c r="C138" s="172"/>
      <c r="D138" s="172"/>
      <c r="E138" s="172"/>
      <c r="F138" s="172"/>
      <c r="G138" s="172"/>
      <c r="H138" s="172"/>
      <c r="I138" s="172"/>
      <c r="J138" s="172"/>
      <c r="K138" s="172"/>
      <c r="L138" s="172"/>
      <c r="M138" s="172"/>
      <c r="N138" s="172"/>
      <c r="O138" s="172"/>
      <c r="P138" s="172"/>
      <c r="Q138" s="172"/>
      <c r="R138" s="172"/>
      <c r="S138" s="172"/>
      <c r="T138" s="172"/>
      <c r="U138" s="172"/>
      <c r="V138" s="172"/>
      <c r="W138" s="172"/>
      <c r="X138" s="172"/>
      <c r="Y138" s="172"/>
      <c r="Z138" s="172"/>
      <c r="AA138" s="172"/>
      <c r="AB138" s="172"/>
      <c r="AC138" s="172"/>
      <c r="AD138" s="172"/>
      <c r="AE138" s="172"/>
      <c r="AF138" s="172"/>
      <c r="AG138" s="172"/>
      <c r="AH138" s="172"/>
      <c r="AI138" s="172"/>
      <c r="AJ138" s="172"/>
      <c r="AK138" s="172"/>
      <c r="AL138" s="172"/>
      <c r="AM138" s="172"/>
      <c r="AN138" s="172"/>
      <c r="AO138" s="172"/>
      <c r="AP138" s="172"/>
      <c r="AQ138" s="172"/>
      <c r="AR138" s="172"/>
      <c r="AS138" s="172"/>
      <c r="AT138" s="172"/>
      <c r="AU138" s="172"/>
      <c r="AV138" s="172"/>
      <c r="AW138" s="172"/>
    </row>
    <row r="139" spans="1:49" x14ac:dyDescent="0.25">
      <c r="A139" s="172"/>
      <c r="B139" s="172"/>
      <c r="C139" s="172"/>
      <c r="D139" s="172"/>
      <c r="E139" s="172"/>
      <c r="F139" s="172"/>
      <c r="G139" s="172"/>
      <c r="H139" s="172"/>
      <c r="I139" s="172"/>
      <c r="J139" s="172"/>
      <c r="K139" s="172"/>
      <c r="L139" s="172"/>
      <c r="M139" s="172"/>
      <c r="N139" s="172"/>
      <c r="O139" s="172"/>
      <c r="P139" s="172"/>
      <c r="Q139" s="172"/>
      <c r="R139" s="172"/>
      <c r="S139" s="172"/>
      <c r="T139" s="172"/>
      <c r="U139" s="172"/>
      <c r="V139" s="172"/>
      <c r="W139" s="172"/>
      <c r="X139" s="172"/>
      <c r="Y139" s="172"/>
      <c r="Z139" s="172"/>
      <c r="AA139" s="172"/>
      <c r="AB139" s="172"/>
      <c r="AC139" s="172"/>
      <c r="AD139" s="172"/>
      <c r="AE139" s="172"/>
      <c r="AF139" s="172"/>
      <c r="AG139" s="172"/>
      <c r="AH139" s="172"/>
      <c r="AI139" s="172"/>
      <c r="AJ139" s="172"/>
      <c r="AK139" s="172"/>
      <c r="AL139" s="172"/>
      <c r="AM139" s="172"/>
      <c r="AN139" s="172"/>
      <c r="AO139" s="172"/>
      <c r="AP139" s="172"/>
      <c r="AQ139" s="172"/>
      <c r="AR139" s="172"/>
      <c r="AS139" s="172"/>
      <c r="AT139" s="172"/>
      <c r="AU139" s="172"/>
      <c r="AV139" s="172"/>
      <c r="AW139" s="172"/>
    </row>
    <row r="140" spans="1:49" x14ac:dyDescent="0.25">
      <c r="A140" s="172"/>
      <c r="B140" s="172"/>
      <c r="C140" s="172"/>
      <c r="D140" s="172"/>
      <c r="E140" s="172"/>
      <c r="F140" s="172"/>
      <c r="G140" s="172"/>
      <c r="H140" s="172"/>
      <c r="I140" s="172"/>
      <c r="J140" s="172"/>
      <c r="K140" s="172"/>
      <c r="L140" s="172"/>
      <c r="M140" s="172"/>
      <c r="N140" s="172"/>
      <c r="O140" s="172"/>
      <c r="P140" s="172"/>
      <c r="Q140" s="172"/>
      <c r="R140" s="172"/>
      <c r="S140" s="172"/>
      <c r="T140" s="172"/>
      <c r="U140" s="172"/>
      <c r="V140" s="172"/>
      <c r="W140" s="172"/>
      <c r="X140" s="172"/>
      <c r="Y140" s="172"/>
      <c r="Z140" s="172"/>
      <c r="AA140" s="172"/>
      <c r="AB140" s="172"/>
      <c r="AC140" s="172"/>
      <c r="AD140" s="172"/>
      <c r="AE140" s="172"/>
      <c r="AF140" s="172"/>
      <c r="AG140" s="172"/>
      <c r="AH140" s="172"/>
      <c r="AI140" s="172"/>
      <c r="AJ140" s="172"/>
      <c r="AK140" s="172"/>
      <c r="AL140" s="172"/>
      <c r="AM140" s="172"/>
      <c r="AN140" s="172"/>
      <c r="AO140" s="172"/>
      <c r="AP140" s="172"/>
      <c r="AQ140" s="172"/>
      <c r="AR140" s="172"/>
      <c r="AS140" s="172"/>
      <c r="AT140" s="172"/>
      <c r="AU140" s="172"/>
      <c r="AV140" s="172"/>
      <c r="AW140" s="172"/>
    </row>
    <row r="141" spans="1:49" x14ac:dyDescent="0.25">
      <c r="A141" s="172"/>
      <c r="B141" s="172"/>
      <c r="C141" s="172"/>
      <c r="D141" s="172"/>
      <c r="E141" s="172"/>
      <c r="F141" s="172"/>
      <c r="G141" s="172"/>
      <c r="H141" s="172"/>
      <c r="I141" s="172"/>
      <c r="J141" s="172"/>
      <c r="K141" s="172"/>
      <c r="L141" s="172"/>
      <c r="M141" s="172"/>
      <c r="N141" s="172"/>
      <c r="O141" s="172"/>
      <c r="P141" s="172"/>
      <c r="Q141" s="172"/>
      <c r="R141" s="172"/>
      <c r="S141" s="172"/>
      <c r="T141" s="172"/>
      <c r="U141" s="172"/>
      <c r="V141" s="172"/>
      <c r="W141" s="172"/>
      <c r="X141" s="172"/>
      <c r="Y141" s="172"/>
      <c r="Z141" s="172"/>
      <c r="AA141" s="172"/>
      <c r="AB141" s="172"/>
      <c r="AC141" s="172"/>
      <c r="AD141" s="172"/>
      <c r="AE141" s="172"/>
      <c r="AF141" s="172"/>
      <c r="AG141" s="172"/>
      <c r="AH141" s="172"/>
      <c r="AI141" s="172"/>
      <c r="AJ141" s="172"/>
      <c r="AK141" s="172"/>
      <c r="AL141" s="172"/>
      <c r="AM141" s="172"/>
      <c r="AN141" s="172"/>
      <c r="AO141" s="172"/>
      <c r="AP141" s="172"/>
      <c r="AQ141" s="172"/>
      <c r="AR141" s="172"/>
      <c r="AS141" s="172"/>
      <c r="AT141" s="172"/>
      <c r="AU141" s="172"/>
      <c r="AV141" s="172"/>
      <c r="AW141" s="172"/>
    </row>
    <row r="142" spans="1:49" x14ac:dyDescent="0.25">
      <c r="A142" s="172"/>
      <c r="B142" s="172"/>
      <c r="C142" s="172"/>
      <c r="D142" s="172"/>
      <c r="E142" s="172"/>
      <c r="F142" s="172"/>
      <c r="G142" s="172"/>
      <c r="H142" s="172"/>
      <c r="I142" s="172"/>
      <c r="J142" s="172"/>
      <c r="K142" s="172"/>
      <c r="L142" s="172"/>
      <c r="M142" s="172"/>
      <c r="N142" s="172"/>
      <c r="O142" s="172"/>
      <c r="P142" s="172"/>
      <c r="Q142" s="172"/>
      <c r="R142" s="172"/>
      <c r="S142" s="172"/>
      <c r="T142" s="172"/>
      <c r="U142" s="172"/>
      <c r="V142" s="172"/>
      <c r="W142" s="172"/>
      <c r="X142" s="172"/>
      <c r="Y142" s="172"/>
      <c r="Z142" s="172"/>
      <c r="AA142" s="172"/>
      <c r="AB142" s="172"/>
      <c r="AC142" s="172"/>
      <c r="AD142" s="172"/>
      <c r="AE142" s="172"/>
      <c r="AF142" s="172"/>
      <c r="AG142" s="172"/>
      <c r="AH142" s="172"/>
      <c r="AI142" s="172"/>
      <c r="AJ142" s="172"/>
      <c r="AK142" s="172"/>
      <c r="AL142" s="172"/>
      <c r="AM142" s="172"/>
      <c r="AN142" s="172"/>
      <c r="AO142" s="172"/>
      <c r="AP142" s="172"/>
      <c r="AQ142" s="172"/>
      <c r="AR142" s="172"/>
      <c r="AS142" s="172"/>
      <c r="AT142" s="172"/>
      <c r="AU142" s="172"/>
      <c r="AV142" s="172"/>
      <c r="AW142" s="172"/>
    </row>
    <row r="143" spans="1:49" x14ac:dyDescent="0.25">
      <c r="A143" s="172"/>
      <c r="B143" s="172"/>
      <c r="C143" s="172"/>
      <c r="D143" s="172"/>
      <c r="E143" s="172"/>
      <c r="F143" s="172"/>
      <c r="G143" s="172"/>
      <c r="H143" s="172"/>
      <c r="I143" s="172"/>
      <c r="J143" s="172"/>
      <c r="K143" s="172"/>
      <c r="L143" s="172"/>
      <c r="M143" s="172"/>
      <c r="N143" s="172"/>
      <c r="O143" s="172"/>
      <c r="P143" s="172"/>
      <c r="Q143" s="172"/>
      <c r="R143" s="172"/>
      <c r="S143" s="172"/>
      <c r="T143" s="172"/>
      <c r="U143" s="172"/>
      <c r="V143" s="172"/>
      <c r="W143" s="172"/>
      <c r="X143" s="172"/>
      <c r="Y143" s="172"/>
      <c r="Z143" s="172"/>
      <c r="AA143" s="172"/>
      <c r="AB143" s="172"/>
      <c r="AC143" s="172"/>
      <c r="AD143" s="172"/>
      <c r="AE143" s="172"/>
      <c r="AF143" s="172"/>
      <c r="AG143" s="172"/>
      <c r="AH143" s="172"/>
      <c r="AI143" s="172"/>
      <c r="AJ143" s="172"/>
      <c r="AK143" s="172"/>
      <c r="AL143" s="172"/>
      <c r="AM143" s="172"/>
      <c r="AN143" s="172"/>
      <c r="AO143" s="172"/>
      <c r="AP143" s="172"/>
      <c r="AQ143" s="172"/>
      <c r="AR143" s="172"/>
      <c r="AS143" s="172"/>
      <c r="AT143" s="172"/>
      <c r="AU143" s="172"/>
      <c r="AV143" s="172"/>
      <c r="AW143" s="172"/>
    </row>
    <row r="144" spans="1:49" x14ac:dyDescent="0.25">
      <c r="A144" s="172"/>
      <c r="B144" s="172"/>
      <c r="C144" s="172"/>
      <c r="D144" s="172"/>
      <c r="E144" s="172"/>
      <c r="F144" s="172"/>
      <c r="G144" s="172"/>
      <c r="H144" s="172"/>
      <c r="I144" s="172"/>
      <c r="J144" s="172"/>
      <c r="K144" s="172"/>
      <c r="L144" s="172"/>
      <c r="M144" s="172"/>
      <c r="N144" s="172"/>
      <c r="O144" s="172"/>
      <c r="P144" s="172"/>
      <c r="Q144" s="172"/>
      <c r="R144" s="172"/>
      <c r="S144" s="172"/>
      <c r="T144" s="172"/>
      <c r="U144" s="172"/>
      <c r="V144" s="172"/>
      <c r="W144" s="172"/>
      <c r="X144" s="172"/>
      <c r="Y144" s="172"/>
      <c r="Z144" s="172"/>
      <c r="AA144" s="172"/>
      <c r="AB144" s="172"/>
      <c r="AC144" s="172"/>
      <c r="AD144" s="172"/>
      <c r="AE144" s="172"/>
      <c r="AF144" s="172"/>
      <c r="AG144" s="172"/>
      <c r="AH144" s="172"/>
      <c r="AI144" s="172"/>
      <c r="AJ144" s="172"/>
      <c r="AK144" s="172"/>
      <c r="AL144" s="172"/>
      <c r="AM144" s="172"/>
      <c r="AN144" s="172"/>
      <c r="AO144" s="172"/>
      <c r="AP144" s="172"/>
      <c r="AQ144" s="172"/>
      <c r="AR144" s="172"/>
      <c r="AS144" s="172"/>
      <c r="AT144" s="172"/>
      <c r="AU144" s="172"/>
      <c r="AV144" s="172"/>
      <c r="AW144" s="172"/>
    </row>
    <row r="145" spans="1:49" x14ac:dyDescent="0.25">
      <c r="A145" s="172"/>
      <c r="B145" s="172"/>
      <c r="C145" s="172"/>
      <c r="D145" s="172"/>
      <c r="E145" s="172"/>
      <c r="F145" s="172"/>
      <c r="G145" s="172"/>
      <c r="H145" s="172"/>
      <c r="I145" s="172"/>
      <c r="J145" s="172"/>
      <c r="K145" s="172"/>
      <c r="L145" s="172"/>
      <c r="M145" s="172"/>
      <c r="N145" s="172"/>
      <c r="O145" s="172"/>
      <c r="P145" s="172"/>
      <c r="Q145" s="172"/>
      <c r="R145" s="172"/>
      <c r="S145" s="172"/>
      <c r="T145" s="172"/>
      <c r="U145" s="172"/>
      <c r="V145" s="172"/>
      <c r="W145" s="172"/>
      <c r="X145" s="172"/>
      <c r="Y145" s="172"/>
      <c r="Z145" s="172"/>
      <c r="AA145" s="172"/>
      <c r="AB145" s="172"/>
      <c r="AC145" s="172"/>
      <c r="AD145" s="172"/>
      <c r="AE145" s="172"/>
      <c r="AF145" s="172"/>
      <c r="AG145" s="172"/>
      <c r="AH145" s="172"/>
      <c r="AI145" s="172"/>
      <c r="AJ145" s="172"/>
      <c r="AK145" s="172"/>
      <c r="AL145" s="172"/>
      <c r="AM145" s="172"/>
      <c r="AN145" s="172"/>
      <c r="AO145" s="172"/>
      <c r="AP145" s="172"/>
      <c r="AQ145" s="172"/>
      <c r="AR145" s="172"/>
      <c r="AS145" s="172"/>
      <c r="AT145" s="172"/>
      <c r="AU145" s="172"/>
      <c r="AV145" s="172"/>
      <c r="AW145" s="172"/>
    </row>
    <row r="146" spans="1:49" x14ac:dyDescent="0.25">
      <c r="A146" s="172"/>
      <c r="B146" s="172"/>
      <c r="C146" s="172"/>
      <c r="D146" s="172"/>
      <c r="E146" s="172"/>
      <c r="F146" s="172"/>
      <c r="G146" s="172"/>
      <c r="H146" s="172"/>
      <c r="I146" s="172"/>
      <c r="J146" s="172"/>
      <c r="K146" s="172"/>
      <c r="L146" s="172"/>
      <c r="M146" s="172"/>
      <c r="N146" s="172"/>
      <c r="O146" s="172"/>
      <c r="P146" s="172"/>
      <c r="Q146" s="172"/>
      <c r="R146" s="172"/>
      <c r="S146" s="172"/>
      <c r="T146" s="172"/>
      <c r="U146" s="172"/>
      <c r="V146" s="172"/>
      <c r="W146" s="172"/>
      <c r="X146" s="172"/>
      <c r="Y146" s="172"/>
      <c r="Z146" s="172"/>
      <c r="AA146" s="172"/>
      <c r="AB146" s="172"/>
      <c r="AC146" s="172"/>
      <c r="AD146" s="172"/>
      <c r="AE146" s="172"/>
      <c r="AF146" s="172"/>
      <c r="AG146" s="172"/>
      <c r="AH146" s="172"/>
      <c r="AI146" s="172"/>
      <c r="AJ146" s="172"/>
      <c r="AK146" s="172"/>
      <c r="AL146" s="172"/>
      <c r="AM146" s="172"/>
      <c r="AN146" s="172"/>
      <c r="AO146" s="172"/>
      <c r="AP146" s="172"/>
      <c r="AQ146" s="172"/>
      <c r="AR146" s="172"/>
      <c r="AS146" s="172"/>
      <c r="AT146" s="172"/>
      <c r="AU146" s="172"/>
      <c r="AV146" s="172"/>
      <c r="AW146" s="172"/>
    </row>
    <row r="147" spans="1:49" x14ac:dyDescent="0.25">
      <c r="A147" s="172"/>
      <c r="B147" s="172"/>
      <c r="C147" s="172"/>
      <c r="D147" s="172"/>
      <c r="E147" s="172"/>
      <c r="F147" s="172"/>
      <c r="G147" s="172"/>
      <c r="H147" s="172"/>
      <c r="I147" s="172"/>
      <c r="J147" s="172"/>
      <c r="K147" s="172"/>
      <c r="L147" s="172"/>
      <c r="M147" s="172"/>
      <c r="N147" s="172"/>
      <c r="O147" s="172"/>
      <c r="P147" s="172"/>
      <c r="Q147" s="172"/>
      <c r="R147" s="172"/>
      <c r="S147" s="172"/>
      <c r="T147" s="172"/>
      <c r="U147" s="172"/>
      <c r="V147" s="172"/>
      <c r="W147" s="172"/>
      <c r="X147" s="172"/>
      <c r="Y147" s="172"/>
      <c r="Z147" s="172"/>
      <c r="AA147" s="172"/>
      <c r="AB147" s="172"/>
      <c r="AC147" s="172"/>
      <c r="AD147" s="172"/>
      <c r="AE147" s="172"/>
      <c r="AF147" s="172"/>
      <c r="AG147" s="172"/>
      <c r="AH147" s="172"/>
      <c r="AI147" s="172"/>
      <c r="AJ147" s="172"/>
      <c r="AK147" s="172"/>
      <c r="AL147" s="172"/>
      <c r="AM147" s="172"/>
      <c r="AN147" s="172"/>
      <c r="AO147" s="172"/>
      <c r="AP147" s="172"/>
      <c r="AQ147" s="172"/>
      <c r="AR147" s="172"/>
      <c r="AS147" s="172"/>
      <c r="AT147" s="172"/>
      <c r="AU147" s="172"/>
      <c r="AV147" s="172"/>
      <c r="AW147" s="172"/>
    </row>
    <row r="148" spans="1:49" x14ac:dyDescent="0.25">
      <c r="A148" s="172"/>
      <c r="B148" s="172"/>
      <c r="C148" s="172"/>
      <c r="D148" s="172"/>
      <c r="E148" s="172"/>
      <c r="F148" s="172"/>
      <c r="G148" s="172"/>
      <c r="H148" s="172"/>
      <c r="I148" s="172"/>
      <c r="J148" s="172"/>
      <c r="K148" s="172"/>
      <c r="L148" s="172"/>
      <c r="M148" s="172"/>
      <c r="N148" s="172"/>
      <c r="O148" s="172"/>
      <c r="P148" s="172"/>
      <c r="Q148" s="172"/>
      <c r="R148" s="172"/>
      <c r="S148" s="172"/>
      <c r="T148" s="172"/>
      <c r="U148" s="172"/>
      <c r="V148" s="172"/>
      <c r="W148" s="172"/>
      <c r="X148" s="172"/>
      <c r="Y148" s="172"/>
      <c r="Z148" s="172"/>
      <c r="AA148" s="172"/>
      <c r="AB148" s="172"/>
      <c r="AC148" s="172"/>
      <c r="AD148" s="172"/>
      <c r="AE148" s="172"/>
      <c r="AF148" s="172"/>
      <c r="AG148" s="172"/>
      <c r="AH148" s="172"/>
      <c r="AI148" s="172"/>
      <c r="AJ148" s="172"/>
      <c r="AK148" s="172"/>
      <c r="AL148" s="172"/>
      <c r="AM148" s="172"/>
      <c r="AN148" s="172"/>
      <c r="AO148" s="172"/>
      <c r="AP148" s="172"/>
      <c r="AQ148" s="172"/>
      <c r="AR148" s="172"/>
      <c r="AS148" s="172"/>
      <c r="AT148" s="172"/>
      <c r="AU148" s="172"/>
      <c r="AV148" s="172"/>
      <c r="AW148" s="172"/>
    </row>
    <row r="149" spans="1:49" x14ac:dyDescent="0.25">
      <c r="A149" s="172"/>
      <c r="B149" s="172"/>
      <c r="C149" s="172"/>
      <c r="D149" s="172"/>
      <c r="E149" s="172"/>
      <c r="F149" s="172"/>
      <c r="G149" s="172"/>
      <c r="H149" s="172"/>
      <c r="I149" s="172"/>
      <c r="J149" s="172"/>
      <c r="K149" s="172"/>
      <c r="L149" s="172"/>
      <c r="M149" s="172"/>
      <c r="N149" s="172"/>
      <c r="O149" s="172"/>
      <c r="P149" s="172"/>
      <c r="Q149" s="172"/>
      <c r="R149" s="172"/>
      <c r="S149" s="172"/>
      <c r="T149" s="172"/>
      <c r="U149" s="172"/>
      <c r="V149" s="172"/>
      <c r="W149" s="172"/>
      <c r="X149" s="172"/>
      <c r="Y149" s="172"/>
      <c r="Z149" s="172"/>
      <c r="AA149" s="172"/>
      <c r="AB149" s="172"/>
      <c r="AC149" s="172"/>
      <c r="AD149" s="172"/>
      <c r="AE149" s="172"/>
      <c r="AF149" s="172"/>
      <c r="AG149" s="172"/>
      <c r="AH149" s="172"/>
      <c r="AI149" s="172"/>
      <c r="AJ149" s="172"/>
      <c r="AK149" s="172"/>
      <c r="AL149" s="172"/>
      <c r="AM149" s="172"/>
      <c r="AN149" s="172"/>
      <c r="AO149" s="172"/>
      <c r="AP149" s="172"/>
      <c r="AQ149" s="172"/>
      <c r="AR149" s="172"/>
      <c r="AS149" s="172"/>
      <c r="AT149" s="172"/>
      <c r="AU149" s="172"/>
      <c r="AV149" s="172"/>
      <c r="AW149" s="172"/>
    </row>
    <row r="150" spans="1:49" x14ac:dyDescent="0.25">
      <c r="A150" s="172"/>
      <c r="B150" s="172"/>
      <c r="C150" s="172"/>
      <c r="D150" s="172"/>
      <c r="E150" s="172"/>
      <c r="F150" s="172"/>
      <c r="G150" s="172"/>
      <c r="H150" s="172"/>
      <c r="I150" s="172"/>
      <c r="J150" s="172"/>
      <c r="K150" s="172"/>
      <c r="L150" s="172"/>
      <c r="M150" s="172"/>
      <c r="N150" s="172"/>
      <c r="O150" s="172"/>
      <c r="P150" s="172"/>
      <c r="Q150" s="172"/>
      <c r="R150" s="172"/>
      <c r="S150" s="172"/>
      <c r="T150" s="172"/>
      <c r="U150" s="172"/>
      <c r="V150" s="172"/>
      <c r="W150" s="172"/>
      <c r="X150" s="172"/>
      <c r="Y150" s="172"/>
      <c r="Z150" s="172"/>
      <c r="AA150" s="172"/>
      <c r="AB150" s="172"/>
      <c r="AC150" s="172"/>
      <c r="AD150" s="172"/>
      <c r="AE150" s="172"/>
      <c r="AF150" s="172"/>
      <c r="AG150" s="172"/>
      <c r="AH150" s="172"/>
      <c r="AI150" s="172"/>
      <c r="AJ150" s="172"/>
      <c r="AK150" s="172"/>
      <c r="AL150" s="172"/>
      <c r="AM150" s="172"/>
      <c r="AN150" s="172"/>
      <c r="AO150" s="172"/>
      <c r="AP150" s="172"/>
      <c r="AQ150" s="172"/>
      <c r="AR150" s="172"/>
      <c r="AS150" s="172"/>
      <c r="AT150" s="172"/>
      <c r="AU150" s="172"/>
      <c r="AV150" s="172"/>
      <c r="AW150" s="172"/>
    </row>
    <row r="151" spans="1:49" x14ac:dyDescent="0.25">
      <c r="A151" s="172"/>
      <c r="B151" s="172"/>
      <c r="C151" s="172"/>
      <c r="D151" s="172"/>
      <c r="E151" s="172"/>
      <c r="F151" s="172"/>
      <c r="G151" s="172"/>
      <c r="H151" s="172"/>
      <c r="I151" s="172"/>
      <c r="J151" s="172"/>
      <c r="K151" s="172"/>
      <c r="L151" s="172"/>
      <c r="M151" s="172"/>
      <c r="N151" s="172"/>
      <c r="O151" s="172"/>
      <c r="P151" s="172"/>
      <c r="Q151" s="172"/>
      <c r="R151" s="172"/>
      <c r="S151" s="172"/>
      <c r="T151" s="172"/>
      <c r="U151" s="172"/>
      <c r="V151" s="172"/>
      <c r="W151" s="172"/>
      <c r="X151" s="172"/>
      <c r="Y151" s="172"/>
      <c r="Z151" s="172"/>
      <c r="AA151" s="172"/>
      <c r="AB151" s="172"/>
      <c r="AC151" s="172"/>
      <c r="AD151" s="172"/>
      <c r="AE151" s="172"/>
      <c r="AF151" s="172"/>
      <c r="AG151" s="172"/>
      <c r="AH151" s="172"/>
      <c r="AI151" s="172"/>
      <c r="AJ151" s="172"/>
      <c r="AK151" s="172"/>
      <c r="AL151" s="172"/>
      <c r="AM151" s="172"/>
      <c r="AN151" s="172"/>
      <c r="AO151" s="172"/>
      <c r="AP151" s="172"/>
      <c r="AQ151" s="172"/>
      <c r="AR151" s="172"/>
      <c r="AS151" s="172"/>
      <c r="AT151" s="172"/>
      <c r="AU151" s="172"/>
      <c r="AV151" s="172"/>
      <c r="AW151" s="172"/>
    </row>
    <row r="152" spans="1:49" x14ac:dyDescent="0.25">
      <c r="A152" s="172"/>
      <c r="B152" s="172"/>
      <c r="C152" s="172"/>
      <c r="D152" s="172"/>
      <c r="E152" s="172"/>
      <c r="F152" s="172"/>
      <c r="G152" s="172"/>
      <c r="H152" s="172"/>
      <c r="I152" s="172"/>
      <c r="J152" s="172"/>
      <c r="K152" s="172"/>
      <c r="L152" s="172"/>
      <c r="M152" s="172"/>
      <c r="N152" s="172"/>
      <c r="O152" s="172"/>
      <c r="P152" s="172"/>
      <c r="Q152" s="172"/>
      <c r="R152" s="172"/>
      <c r="S152" s="172"/>
      <c r="T152" s="172"/>
      <c r="U152" s="172"/>
      <c r="V152" s="172"/>
      <c r="W152" s="172"/>
      <c r="X152" s="172"/>
      <c r="Y152" s="172"/>
      <c r="Z152" s="172"/>
      <c r="AA152" s="172"/>
      <c r="AB152" s="172"/>
      <c r="AC152" s="172"/>
      <c r="AD152" s="172"/>
      <c r="AE152" s="172"/>
      <c r="AF152" s="172"/>
      <c r="AG152" s="172"/>
      <c r="AH152" s="172"/>
      <c r="AI152" s="172"/>
      <c r="AJ152" s="172"/>
      <c r="AK152" s="172"/>
      <c r="AL152" s="172"/>
      <c r="AM152" s="172"/>
      <c r="AN152" s="172"/>
      <c r="AO152" s="172"/>
      <c r="AP152" s="172"/>
      <c r="AQ152" s="172"/>
      <c r="AR152" s="172"/>
      <c r="AS152" s="172"/>
      <c r="AT152" s="172"/>
      <c r="AU152" s="172"/>
      <c r="AV152" s="172"/>
      <c r="AW152" s="172"/>
    </row>
    <row r="153" spans="1:49" x14ac:dyDescent="0.25">
      <c r="A153" s="172"/>
      <c r="B153" s="172"/>
      <c r="C153" s="172"/>
      <c r="D153" s="172"/>
      <c r="E153" s="172"/>
      <c r="F153" s="172"/>
      <c r="G153" s="172"/>
      <c r="H153" s="172"/>
      <c r="I153" s="172"/>
      <c r="J153" s="172"/>
      <c r="K153" s="172"/>
      <c r="L153" s="172"/>
      <c r="M153" s="172"/>
      <c r="N153" s="172"/>
      <c r="O153" s="172"/>
      <c r="P153" s="172"/>
      <c r="Q153" s="172"/>
      <c r="R153" s="172"/>
      <c r="S153" s="172"/>
      <c r="T153" s="172"/>
      <c r="U153" s="172"/>
      <c r="V153" s="172"/>
      <c r="W153" s="172"/>
      <c r="X153" s="172"/>
      <c r="Y153" s="172"/>
      <c r="Z153" s="172"/>
      <c r="AA153" s="172"/>
      <c r="AB153" s="172"/>
      <c r="AC153" s="172"/>
      <c r="AD153" s="172"/>
      <c r="AE153" s="172"/>
      <c r="AF153" s="172"/>
      <c r="AG153" s="172"/>
      <c r="AH153" s="172"/>
      <c r="AI153" s="172"/>
      <c r="AJ153" s="172"/>
      <c r="AK153" s="172"/>
      <c r="AL153" s="172"/>
      <c r="AM153" s="172"/>
      <c r="AN153" s="172"/>
      <c r="AO153" s="172"/>
      <c r="AP153" s="172"/>
      <c r="AQ153" s="172"/>
      <c r="AR153" s="172"/>
      <c r="AS153" s="172"/>
      <c r="AT153" s="172"/>
      <c r="AU153" s="172"/>
      <c r="AV153" s="172"/>
      <c r="AW153" s="172"/>
    </row>
    <row r="154" spans="1:49" x14ac:dyDescent="0.25">
      <c r="A154" s="172"/>
      <c r="B154" s="172"/>
      <c r="C154" s="172"/>
      <c r="D154" s="172"/>
      <c r="E154" s="172"/>
      <c r="F154" s="172"/>
      <c r="G154" s="172"/>
      <c r="H154" s="172"/>
      <c r="I154" s="172"/>
      <c r="J154" s="172"/>
      <c r="K154" s="172"/>
      <c r="L154" s="172"/>
      <c r="M154" s="172"/>
      <c r="N154" s="172"/>
      <c r="O154" s="172"/>
      <c r="P154" s="172"/>
      <c r="Q154" s="172"/>
      <c r="R154" s="172"/>
      <c r="S154" s="172"/>
      <c r="T154" s="172"/>
      <c r="U154" s="172"/>
      <c r="V154" s="172"/>
      <c r="W154" s="172"/>
      <c r="X154" s="172"/>
      <c r="Y154" s="172"/>
      <c r="Z154" s="172"/>
      <c r="AA154" s="172"/>
      <c r="AB154" s="172"/>
      <c r="AC154" s="172"/>
      <c r="AD154" s="172"/>
      <c r="AE154" s="172"/>
      <c r="AF154" s="172"/>
      <c r="AG154" s="172"/>
      <c r="AH154" s="172"/>
      <c r="AI154" s="172"/>
      <c r="AJ154" s="172"/>
      <c r="AK154" s="172"/>
      <c r="AL154" s="172"/>
      <c r="AM154" s="172"/>
      <c r="AN154" s="172"/>
      <c r="AO154" s="172"/>
      <c r="AP154" s="172"/>
      <c r="AQ154" s="172"/>
      <c r="AR154" s="172"/>
      <c r="AS154" s="172"/>
      <c r="AT154" s="172"/>
      <c r="AU154" s="172"/>
      <c r="AV154" s="172"/>
      <c r="AW154" s="172"/>
    </row>
    <row r="155" spans="1:49" x14ac:dyDescent="0.25">
      <c r="A155" s="172"/>
      <c r="B155" s="172"/>
      <c r="C155" s="172"/>
      <c r="D155" s="172"/>
      <c r="E155" s="172"/>
      <c r="F155" s="172"/>
      <c r="G155" s="172"/>
      <c r="H155" s="172"/>
      <c r="I155" s="172"/>
      <c r="J155" s="172"/>
      <c r="K155" s="172"/>
      <c r="L155" s="172"/>
      <c r="M155" s="172"/>
      <c r="N155" s="172"/>
      <c r="O155" s="172"/>
      <c r="P155" s="172"/>
      <c r="Q155" s="172"/>
      <c r="R155" s="172"/>
      <c r="S155" s="172"/>
      <c r="T155" s="172"/>
      <c r="U155" s="172"/>
      <c r="V155" s="172"/>
      <c r="W155" s="172"/>
      <c r="X155" s="172"/>
      <c r="Y155" s="172"/>
      <c r="Z155" s="172"/>
      <c r="AA155" s="172"/>
      <c r="AB155" s="172"/>
      <c r="AC155" s="172"/>
      <c r="AD155" s="172"/>
      <c r="AE155" s="172"/>
      <c r="AF155" s="172"/>
      <c r="AG155" s="172"/>
      <c r="AH155" s="172"/>
      <c r="AI155" s="172"/>
      <c r="AJ155" s="172"/>
      <c r="AK155" s="172"/>
      <c r="AL155" s="172"/>
      <c r="AM155" s="172"/>
      <c r="AN155" s="172"/>
      <c r="AO155" s="172"/>
      <c r="AP155" s="172"/>
      <c r="AQ155" s="172"/>
      <c r="AR155" s="172"/>
      <c r="AS155" s="172"/>
      <c r="AT155" s="172"/>
      <c r="AU155" s="172"/>
      <c r="AV155" s="172"/>
      <c r="AW155" s="172"/>
    </row>
    <row r="156" spans="1:49" x14ac:dyDescent="0.25">
      <c r="A156" s="172"/>
      <c r="B156" s="172"/>
      <c r="C156" s="172"/>
      <c r="D156" s="172"/>
      <c r="E156" s="172"/>
      <c r="F156" s="172"/>
      <c r="G156" s="172"/>
      <c r="H156" s="172"/>
      <c r="I156" s="172"/>
      <c r="J156" s="172"/>
      <c r="K156" s="172"/>
      <c r="L156" s="172"/>
      <c r="M156" s="172"/>
      <c r="N156" s="172"/>
      <c r="O156" s="172"/>
      <c r="P156" s="172"/>
      <c r="Q156" s="172"/>
      <c r="R156" s="172"/>
      <c r="S156" s="172"/>
      <c r="T156" s="172"/>
      <c r="U156" s="172"/>
      <c r="V156" s="172"/>
      <c r="W156" s="172"/>
      <c r="X156" s="172"/>
      <c r="Y156" s="172"/>
      <c r="Z156" s="172"/>
      <c r="AA156" s="172"/>
      <c r="AB156" s="172"/>
      <c r="AC156" s="172"/>
      <c r="AD156" s="172"/>
      <c r="AE156" s="172"/>
      <c r="AF156" s="172"/>
      <c r="AG156" s="172"/>
      <c r="AH156" s="172"/>
      <c r="AI156" s="172"/>
      <c r="AJ156" s="172"/>
      <c r="AK156" s="172"/>
      <c r="AL156" s="172"/>
      <c r="AM156" s="172"/>
      <c r="AN156" s="172"/>
      <c r="AO156" s="172"/>
      <c r="AP156" s="172"/>
      <c r="AQ156" s="172"/>
      <c r="AR156" s="172"/>
      <c r="AS156" s="172"/>
      <c r="AT156" s="172"/>
      <c r="AU156" s="172"/>
      <c r="AV156" s="172"/>
      <c r="AW156" s="172"/>
    </row>
    <row r="157" spans="1:49" x14ac:dyDescent="0.25">
      <c r="A157" s="172"/>
      <c r="B157" s="172"/>
      <c r="C157" s="172"/>
      <c r="D157" s="172"/>
      <c r="E157" s="172"/>
      <c r="F157" s="172"/>
      <c r="G157" s="172"/>
      <c r="H157" s="172"/>
      <c r="I157" s="172"/>
      <c r="J157" s="172"/>
      <c r="K157" s="172"/>
      <c r="L157" s="172"/>
      <c r="M157" s="172"/>
      <c r="N157" s="172"/>
      <c r="O157" s="172"/>
      <c r="P157" s="172"/>
      <c r="Q157" s="172"/>
      <c r="R157" s="172"/>
      <c r="S157" s="172"/>
      <c r="T157" s="172"/>
      <c r="U157" s="172"/>
      <c r="V157" s="172"/>
      <c r="W157" s="172"/>
      <c r="X157" s="172"/>
      <c r="Y157" s="172"/>
      <c r="Z157" s="172"/>
      <c r="AA157" s="172"/>
      <c r="AB157" s="172"/>
      <c r="AC157" s="172"/>
      <c r="AD157" s="172"/>
      <c r="AE157" s="172"/>
      <c r="AF157" s="172"/>
      <c r="AG157" s="172"/>
      <c r="AH157" s="172"/>
      <c r="AI157" s="172"/>
      <c r="AJ157" s="172"/>
      <c r="AK157" s="172"/>
      <c r="AL157" s="172"/>
      <c r="AM157" s="172"/>
      <c r="AN157" s="172"/>
      <c r="AO157" s="172"/>
      <c r="AP157" s="172"/>
      <c r="AQ157" s="172"/>
      <c r="AR157" s="172"/>
      <c r="AS157" s="172"/>
      <c r="AT157" s="172"/>
      <c r="AU157" s="172"/>
      <c r="AV157" s="172"/>
      <c r="AW157" s="172"/>
    </row>
    <row r="158" spans="1:49" x14ac:dyDescent="0.25">
      <c r="A158" s="172"/>
      <c r="B158" s="172"/>
      <c r="C158" s="172"/>
      <c r="D158" s="172"/>
      <c r="E158" s="172"/>
      <c r="F158" s="172"/>
      <c r="G158" s="172"/>
      <c r="H158" s="172"/>
      <c r="I158" s="172"/>
      <c r="J158" s="172"/>
      <c r="K158" s="172"/>
      <c r="L158" s="172"/>
      <c r="M158" s="172"/>
      <c r="N158" s="172"/>
      <c r="O158" s="172"/>
      <c r="P158" s="172"/>
      <c r="Q158" s="172"/>
      <c r="R158" s="172"/>
      <c r="S158" s="172"/>
      <c r="T158" s="172"/>
      <c r="U158" s="172"/>
      <c r="V158" s="172"/>
      <c r="W158" s="172"/>
      <c r="X158" s="172"/>
      <c r="Y158" s="172"/>
      <c r="Z158" s="172"/>
      <c r="AA158" s="172"/>
      <c r="AB158" s="172"/>
      <c r="AC158" s="172"/>
      <c r="AD158" s="172"/>
      <c r="AE158" s="172"/>
      <c r="AF158" s="172"/>
      <c r="AG158" s="172"/>
      <c r="AH158" s="172"/>
      <c r="AI158" s="172"/>
      <c r="AJ158" s="172"/>
      <c r="AK158" s="172"/>
      <c r="AL158" s="172"/>
      <c r="AM158" s="172"/>
      <c r="AN158" s="172"/>
      <c r="AO158" s="172"/>
      <c r="AP158" s="172"/>
      <c r="AQ158" s="172"/>
      <c r="AR158" s="172"/>
      <c r="AS158" s="172"/>
      <c r="AT158" s="172"/>
      <c r="AU158" s="172"/>
      <c r="AV158" s="172"/>
      <c r="AW158" s="172"/>
    </row>
    <row r="159" spans="1:49" x14ac:dyDescent="0.25">
      <c r="A159" s="172"/>
      <c r="B159" s="172"/>
      <c r="C159" s="172"/>
      <c r="D159" s="172"/>
      <c r="E159" s="172"/>
      <c r="F159" s="172"/>
      <c r="G159" s="172"/>
      <c r="H159" s="172"/>
      <c r="I159" s="172"/>
      <c r="J159" s="172"/>
      <c r="K159" s="172"/>
      <c r="L159" s="172"/>
      <c r="M159" s="172"/>
      <c r="N159" s="172"/>
      <c r="O159" s="172"/>
      <c r="P159" s="172"/>
      <c r="Q159" s="172"/>
      <c r="R159" s="172"/>
      <c r="S159" s="172"/>
      <c r="T159" s="172"/>
      <c r="U159" s="172"/>
      <c r="V159" s="172"/>
      <c r="W159" s="172"/>
      <c r="X159" s="172"/>
      <c r="Y159" s="172"/>
      <c r="Z159" s="172"/>
      <c r="AA159" s="172"/>
      <c r="AB159" s="172"/>
      <c r="AC159" s="172"/>
      <c r="AD159" s="172"/>
      <c r="AE159" s="172"/>
      <c r="AF159" s="172"/>
      <c r="AG159" s="172"/>
      <c r="AH159" s="172"/>
      <c r="AI159" s="172"/>
      <c r="AJ159" s="172"/>
      <c r="AK159" s="172"/>
      <c r="AL159" s="172"/>
      <c r="AM159" s="172"/>
      <c r="AN159" s="172"/>
      <c r="AO159" s="172"/>
      <c r="AP159" s="172"/>
      <c r="AQ159" s="172"/>
      <c r="AR159" s="172"/>
      <c r="AS159" s="172"/>
      <c r="AT159" s="172"/>
      <c r="AU159" s="172"/>
      <c r="AV159" s="172"/>
      <c r="AW159" s="172"/>
    </row>
    <row r="160" spans="1:49" x14ac:dyDescent="0.25">
      <c r="A160" s="172"/>
      <c r="B160" s="172"/>
      <c r="C160" s="172"/>
      <c r="D160" s="172"/>
      <c r="E160" s="172"/>
      <c r="F160" s="172"/>
      <c r="G160" s="172"/>
      <c r="H160" s="172"/>
      <c r="I160" s="172"/>
      <c r="J160" s="172"/>
      <c r="K160" s="172"/>
      <c r="L160" s="172"/>
      <c r="M160" s="172"/>
      <c r="N160" s="172"/>
      <c r="O160" s="172"/>
      <c r="P160" s="172"/>
      <c r="Q160" s="172"/>
      <c r="R160" s="172"/>
      <c r="S160" s="172"/>
      <c r="T160" s="172"/>
      <c r="U160" s="172"/>
      <c r="V160" s="172"/>
      <c r="W160" s="172"/>
      <c r="X160" s="172"/>
      <c r="Y160" s="172"/>
      <c r="Z160" s="172"/>
      <c r="AA160" s="172"/>
      <c r="AB160" s="172"/>
      <c r="AC160" s="172"/>
      <c r="AD160" s="172"/>
      <c r="AE160" s="172"/>
      <c r="AF160" s="172"/>
      <c r="AG160" s="172"/>
      <c r="AH160" s="172"/>
      <c r="AI160" s="172"/>
      <c r="AJ160" s="172"/>
      <c r="AK160" s="172"/>
      <c r="AL160" s="172"/>
      <c r="AM160" s="172"/>
      <c r="AN160" s="172"/>
      <c r="AO160" s="172"/>
      <c r="AP160" s="172"/>
      <c r="AQ160" s="172"/>
      <c r="AR160" s="172"/>
      <c r="AS160" s="172"/>
      <c r="AT160" s="172"/>
      <c r="AU160" s="172"/>
      <c r="AV160" s="172"/>
      <c r="AW160" s="172"/>
    </row>
    <row r="161" spans="1:49" x14ac:dyDescent="0.25">
      <c r="A161" s="172"/>
      <c r="B161" s="172"/>
      <c r="C161" s="172"/>
      <c r="D161" s="172"/>
      <c r="E161" s="172"/>
      <c r="F161" s="172"/>
      <c r="G161" s="172"/>
      <c r="H161" s="172"/>
      <c r="I161" s="172"/>
      <c r="J161" s="172"/>
      <c r="K161" s="172"/>
      <c r="L161" s="172"/>
      <c r="M161" s="172"/>
      <c r="N161" s="172"/>
      <c r="O161" s="172"/>
      <c r="P161" s="172"/>
      <c r="Q161" s="172"/>
      <c r="R161" s="172"/>
      <c r="S161" s="172"/>
      <c r="T161" s="172"/>
      <c r="U161" s="172"/>
      <c r="V161" s="172"/>
      <c r="W161" s="172"/>
      <c r="X161" s="172"/>
      <c r="Y161" s="172"/>
      <c r="Z161" s="172"/>
      <c r="AA161" s="172"/>
      <c r="AB161" s="172"/>
      <c r="AC161" s="172"/>
      <c r="AD161" s="172"/>
      <c r="AE161" s="172"/>
      <c r="AF161" s="172"/>
      <c r="AG161" s="172"/>
      <c r="AH161" s="172"/>
      <c r="AI161" s="172"/>
      <c r="AJ161" s="172"/>
      <c r="AK161" s="172"/>
      <c r="AL161" s="172"/>
      <c r="AM161" s="172"/>
      <c r="AN161" s="172"/>
      <c r="AO161" s="172"/>
      <c r="AP161" s="172"/>
      <c r="AQ161" s="172"/>
      <c r="AR161" s="172"/>
      <c r="AS161" s="172"/>
      <c r="AT161" s="172"/>
      <c r="AU161" s="172"/>
      <c r="AV161" s="172"/>
      <c r="AW161" s="172"/>
    </row>
    <row r="162" spans="1:49" x14ac:dyDescent="0.25">
      <c r="A162" s="172"/>
      <c r="B162" s="172"/>
      <c r="C162" s="172"/>
      <c r="D162" s="172"/>
      <c r="E162" s="172"/>
      <c r="F162" s="172"/>
      <c r="G162" s="172"/>
      <c r="H162" s="172"/>
      <c r="I162" s="172"/>
      <c r="J162" s="172"/>
      <c r="K162" s="172"/>
      <c r="L162" s="172"/>
      <c r="M162" s="172"/>
      <c r="N162" s="172"/>
      <c r="O162" s="172"/>
      <c r="P162" s="172"/>
      <c r="Q162" s="172"/>
      <c r="R162" s="172"/>
      <c r="S162" s="172"/>
      <c r="T162" s="172"/>
      <c r="U162" s="172"/>
      <c r="V162" s="172"/>
      <c r="W162" s="172"/>
      <c r="X162" s="172"/>
      <c r="Y162" s="172"/>
      <c r="Z162" s="172"/>
      <c r="AA162" s="172"/>
      <c r="AB162" s="172"/>
      <c r="AC162" s="172"/>
      <c r="AD162" s="172"/>
      <c r="AE162" s="172"/>
      <c r="AF162" s="172"/>
      <c r="AG162" s="172"/>
      <c r="AH162" s="172"/>
      <c r="AI162" s="172"/>
      <c r="AJ162" s="172"/>
      <c r="AK162" s="172"/>
      <c r="AL162" s="172"/>
      <c r="AM162" s="172"/>
      <c r="AN162" s="172"/>
      <c r="AO162" s="172"/>
      <c r="AP162" s="172"/>
      <c r="AQ162" s="172"/>
      <c r="AR162" s="172"/>
      <c r="AS162" s="172"/>
      <c r="AT162" s="172"/>
      <c r="AU162" s="172"/>
      <c r="AV162" s="172"/>
      <c r="AW162" s="172"/>
    </row>
    <row r="163" spans="1:49" x14ac:dyDescent="0.25">
      <c r="A163" s="172"/>
      <c r="B163" s="172"/>
      <c r="C163" s="172"/>
      <c r="D163" s="172"/>
      <c r="E163" s="172"/>
      <c r="F163" s="172"/>
      <c r="G163" s="172"/>
      <c r="H163" s="172"/>
      <c r="I163" s="172"/>
      <c r="J163" s="172"/>
      <c r="K163" s="172"/>
      <c r="L163" s="172"/>
      <c r="M163" s="172"/>
      <c r="N163" s="172"/>
      <c r="O163" s="172"/>
      <c r="P163" s="172"/>
      <c r="Q163" s="172"/>
      <c r="R163" s="172"/>
      <c r="S163" s="172"/>
      <c r="T163" s="172"/>
      <c r="U163" s="172"/>
      <c r="V163" s="172"/>
      <c r="W163" s="172"/>
      <c r="X163" s="172"/>
      <c r="Y163" s="172"/>
      <c r="Z163" s="172"/>
      <c r="AA163" s="172"/>
      <c r="AB163" s="172"/>
      <c r="AC163" s="172"/>
      <c r="AD163" s="172"/>
      <c r="AE163" s="172"/>
      <c r="AF163" s="172"/>
      <c r="AG163" s="172"/>
      <c r="AH163" s="172"/>
      <c r="AI163" s="172"/>
      <c r="AJ163" s="172"/>
      <c r="AK163" s="172"/>
      <c r="AL163" s="172"/>
      <c r="AM163" s="172"/>
      <c r="AN163" s="172"/>
      <c r="AO163" s="172"/>
      <c r="AP163" s="172"/>
      <c r="AQ163" s="172"/>
      <c r="AR163" s="172"/>
      <c r="AS163" s="172"/>
      <c r="AT163" s="172"/>
      <c r="AU163" s="172"/>
      <c r="AV163" s="172"/>
      <c r="AW163" s="172"/>
    </row>
    <row r="164" spans="1:49" x14ac:dyDescent="0.25">
      <c r="A164" s="172"/>
      <c r="B164" s="172"/>
      <c r="C164" s="172"/>
      <c r="D164" s="172"/>
      <c r="E164" s="172"/>
      <c r="F164" s="172"/>
      <c r="G164" s="172"/>
      <c r="H164" s="172"/>
      <c r="I164" s="172"/>
      <c r="J164" s="172"/>
      <c r="K164" s="172"/>
      <c r="L164" s="172"/>
      <c r="M164" s="172"/>
      <c r="N164" s="172"/>
      <c r="O164" s="172"/>
      <c r="P164" s="172"/>
      <c r="Q164" s="172"/>
      <c r="R164" s="172"/>
      <c r="S164" s="172"/>
      <c r="T164" s="172"/>
      <c r="U164" s="172"/>
      <c r="V164" s="172"/>
      <c r="W164" s="172"/>
      <c r="X164" s="172"/>
      <c r="Y164" s="172"/>
      <c r="Z164" s="172"/>
      <c r="AA164" s="172"/>
      <c r="AB164" s="172"/>
      <c r="AC164" s="172"/>
      <c r="AD164" s="172"/>
      <c r="AE164" s="172"/>
      <c r="AF164" s="172"/>
      <c r="AG164" s="172"/>
      <c r="AH164" s="172"/>
      <c r="AI164" s="172"/>
      <c r="AJ164" s="172"/>
      <c r="AK164" s="172"/>
      <c r="AL164" s="172"/>
      <c r="AM164" s="172"/>
      <c r="AN164" s="172"/>
      <c r="AO164" s="172"/>
      <c r="AP164" s="172"/>
      <c r="AQ164" s="172"/>
      <c r="AR164" s="172"/>
      <c r="AS164" s="172"/>
      <c r="AT164" s="172"/>
      <c r="AU164" s="172"/>
      <c r="AV164" s="172"/>
      <c r="AW164" s="172"/>
    </row>
    <row r="165" spans="1:49" x14ac:dyDescent="0.25">
      <c r="A165" s="172"/>
      <c r="B165" s="172"/>
      <c r="C165" s="172"/>
      <c r="D165" s="172"/>
      <c r="E165" s="172"/>
      <c r="F165" s="172"/>
      <c r="G165" s="172"/>
      <c r="H165" s="172"/>
      <c r="I165" s="172"/>
      <c r="J165" s="172"/>
      <c r="K165" s="172"/>
      <c r="L165" s="172"/>
      <c r="M165" s="172"/>
      <c r="N165" s="172"/>
      <c r="O165" s="172"/>
      <c r="P165" s="172"/>
      <c r="Q165" s="172"/>
      <c r="R165" s="172"/>
      <c r="S165" s="172"/>
      <c r="T165" s="172"/>
      <c r="U165" s="172"/>
      <c r="V165" s="172"/>
      <c r="W165" s="172"/>
      <c r="X165" s="172"/>
      <c r="Y165" s="172"/>
      <c r="Z165" s="172"/>
      <c r="AA165" s="172"/>
      <c r="AB165" s="172"/>
      <c r="AC165" s="172"/>
      <c r="AD165" s="172"/>
      <c r="AE165" s="172"/>
      <c r="AF165" s="172"/>
      <c r="AG165" s="172"/>
      <c r="AH165" s="172"/>
      <c r="AI165" s="172"/>
      <c r="AJ165" s="172"/>
      <c r="AK165" s="172"/>
      <c r="AL165" s="172"/>
      <c r="AM165" s="172"/>
      <c r="AN165" s="172"/>
      <c r="AO165" s="172"/>
      <c r="AP165" s="172"/>
      <c r="AQ165" s="172"/>
      <c r="AR165" s="172"/>
      <c r="AS165" s="172"/>
      <c r="AT165" s="172"/>
      <c r="AU165" s="172"/>
      <c r="AV165" s="172"/>
      <c r="AW165" s="172"/>
    </row>
    <row r="166" spans="1:49" x14ac:dyDescent="0.25">
      <c r="A166" s="172"/>
      <c r="B166" s="172"/>
      <c r="C166" s="172"/>
      <c r="D166" s="172"/>
      <c r="E166" s="172"/>
      <c r="F166" s="172"/>
      <c r="G166" s="172"/>
      <c r="H166" s="172"/>
      <c r="I166" s="172"/>
      <c r="J166" s="172"/>
      <c r="K166" s="172"/>
      <c r="L166" s="172"/>
      <c r="M166" s="172"/>
      <c r="N166" s="172"/>
      <c r="O166" s="172"/>
      <c r="P166" s="172"/>
      <c r="Q166" s="172"/>
      <c r="R166" s="172"/>
      <c r="S166" s="172"/>
      <c r="T166" s="172"/>
      <c r="U166" s="172"/>
      <c r="V166" s="172"/>
      <c r="W166" s="172"/>
      <c r="X166" s="172"/>
      <c r="Y166" s="172"/>
      <c r="Z166" s="172"/>
      <c r="AA166" s="172"/>
      <c r="AB166" s="172"/>
      <c r="AC166" s="172"/>
      <c r="AD166" s="172"/>
      <c r="AE166" s="172"/>
      <c r="AF166" s="172"/>
      <c r="AG166" s="172"/>
      <c r="AH166" s="172"/>
      <c r="AI166" s="172"/>
      <c r="AJ166" s="172"/>
      <c r="AK166" s="172"/>
      <c r="AL166" s="172"/>
      <c r="AM166" s="172"/>
      <c r="AN166" s="172"/>
      <c r="AO166" s="172"/>
      <c r="AP166" s="172"/>
      <c r="AQ166" s="172"/>
      <c r="AR166" s="172"/>
      <c r="AS166" s="172"/>
      <c r="AT166" s="172"/>
      <c r="AU166" s="172"/>
      <c r="AV166" s="172"/>
      <c r="AW166" s="172"/>
    </row>
    <row r="167" spans="1:49" x14ac:dyDescent="0.25">
      <c r="A167" s="172"/>
      <c r="B167" s="172"/>
      <c r="C167" s="172"/>
      <c r="D167" s="172"/>
      <c r="E167" s="172"/>
      <c r="F167" s="172"/>
      <c r="G167" s="172"/>
      <c r="H167" s="172"/>
      <c r="I167" s="172"/>
      <c r="J167" s="172"/>
      <c r="K167" s="172"/>
      <c r="L167" s="172"/>
      <c r="M167" s="172"/>
      <c r="N167" s="172"/>
      <c r="O167" s="172"/>
      <c r="P167" s="172"/>
      <c r="Q167" s="172"/>
      <c r="R167" s="172"/>
      <c r="S167" s="172"/>
      <c r="T167" s="172"/>
      <c r="U167" s="172"/>
      <c r="V167" s="172"/>
      <c r="W167" s="172"/>
      <c r="X167" s="172"/>
      <c r="Y167" s="172"/>
      <c r="Z167" s="172"/>
      <c r="AA167" s="172"/>
      <c r="AB167" s="172"/>
      <c r="AC167" s="172"/>
      <c r="AD167" s="172"/>
      <c r="AE167" s="172"/>
      <c r="AF167" s="172"/>
      <c r="AG167" s="172"/>
      <c r="AH167" s="172"/>
      <c r="AI167" s="172"/>
      <c r="AJ167" s="172"/>
      <c r="AK167" s="172"/>
      <c r="AL167" s="172"/>
      <c r="AM167" s="172"/>
      <c r="AN167" s="172"/>
      <c r="AO167" s="172"/>
      <c r="AP167" s="172"/>
      <c r="AQ167" s="172"/>
      <c r="AR167" s="172"/>
      <c r="AS167" s="172"/>
      <c r="AT167" s="172"/>
      <c r="AU167" s="172"/>
      <c r="AV167" s="172"/>
      <c r="AW167" s="172"/>
    </row>
    <row r="168" spans="1:49" x14ac:dyDescent="0.25">
      <c r="A168" s="172"/>
      <c r="B168" s="172"/>
      <c r="C168" s="172"/>
      <c r="D168" s="172"/>
      <c r="E168" s="172"/>
      <c r="F168" s="172"/>
      <c r="G168" s="172"/>
      <c r="H168" s="172"/>
      <c r="I168" s="172"/>
      <c r="J168" s="172"/>
      <c r="K168" s="172"/>
      <c r="L168" s="172"/>
      <c r="M168" s="172"/>
      <c r="N168" s="172"/>
      <c r="O168" s="172"/>
      <c r="P168" s="172"/>
      <c r="Q168" s="172"/>
      <c r="R168" s="172"/>
      <c r="S168" s="172"/>
      <c r="T168" s="172"/>
      <c r="U168" s="172"/>
      <c r="V168" s="172"/>
      <c r="W168" s="172"/>
      <c r="X168" s="172"/>
      <c r="Y168" s="172"/>
      <c r="Z168" s="172"/>
      <c r="AA168" s="172"/>
      <c r="AB168" s="172"/>
      <c r="AC168" s="172"/>
      <c r="AD168" s="172"/>
      <c r="AE168" s="172"/>
      <c r="AF168" s="172"/>
      <c r="AG168" s="172"/>
      <c r="AH168" s="172"/>
      <c r="AI168" s="172"/>
      <c r="AJ168" s="172"/>
      <c r="AK168" s="172"/>
      <c r="AL168" s="172"/>
      <c r="AM168" s="172"/>
      <c r="AN168" s="172"/>
      <c r="AO168" s="172"/>
      <c r="AP168" s="172"/>
      <c r="AQ168" s="172"/>
      <c r="AR168" s="172"/>
      <c r="AS168" s="172"/>
      <c r="AT168" s="172"/>
      <c r="AU168" s="172"/>
      <c r="AV168" s="172"/>
      <c r="AW168" s="172"/>
    </row>
    <row r="169" spans="1:49" x14ac:dyDescent="0.25">
      <c r="A169" s="172"/>
      <c r="B169" s="172"/>
      <c r="C169" s="172"/>
      <c r="D169" s="172"/>
      <c r="E169" s="172"/>
      <c r="F169" s="172"/>
      <c r="G169" s="172"/>
      <c r="H169" s="172"/>
      <c r="I169" s="172"/>
      <c r="J169" s="172"/>
      <c r="K169" s="172"/>
      <c r="L169" s="172"/>
      <c r="M169" s="172"/>
      <c r="N169" s="172"/>
      <c r="O169" s="172"/>
      <c r="P169" s="172"/>
      <c r="Q169" s="172"/>
      <c r="R169" s="172"/>
      <c r="S169" s="172"/>
      <c r="T169" s="172"/>
      <c r="U169" s="172"/>
      <c r="V169" s="172"/>
      <c r="W169" s="172"/>
      <c r="X169" s="172"/>
      <c r="Y169" s="172"/>
      <c r="Z169" s="172"/>
      <c r="AA169" s="172"/>
      <c r="AB169" s="172"/>
      <c r="AC169" s="172"/>
      <c r="AD169" s="172"/>
      <c r="AE169" s="172"/>
      <c r="AF169" s="172"/>
      <c r="AG169" s="172"/>
      <c r="AH169" s="172"/>
      <c r="AI169" s="172"/>
      <c r="AJ169" s="172"/>
      <c r="AK169" s="172"/>
      <c r="AL169" s="172"/>
      <c r="AM169" s="172"/>
      <c r="AN169" s="172"/>
      <c r="AO169" s="172"/>
      <c r="AP169" s="172"/>
      <c r="AQ169" s="172"/>
      <c r="AR169" s="172"/>
      <c r="AS169" s="172"/>
      <c r="AT169" s="172"/>
      <c r="AU169" s="172"/>
      <c r="AV169" s="172"/>
      <c r="AW169" s="172"/>
    </row>
  </sheetData>
  <mergeCells count="46">
    <mergeCell ref="A12:U12"/>
    <mergeCell ref="A4:U4"/>
    <mergeCell ref="A6:U6"/>
    <mergeCell ref="A8:U8"/>
    <mergeCell ref="A9:U9"/>
    <mergeCell ref="F11:N11"/>
    <mergeCell ref="AT21:AU21"/>
    <mergeCell ref="A14:U14"/>
    <mergeCell ref="A15:U15"/>
    <mergeCell ref="A16:U16"/>
    <mergeCell ref="A18:U18"/>
    <mergeCell ref="A20:A22"/>
    <mergeCell ref="B20:B22"/>
    <mergeCell ref="C20:D21"/>
    <mergeCell ref="E20:F21"/>
    <mergeCell ref="G20:G22"/>
    <mergeCell ref="H20:K20"/>
    <mergeCell ref="L20:O20"/>
    <mergeCell ref="P20:S20"/>
    <mergeCell ref="T20:W20"/>
    <mergeCell ref="AN20:AQ20"/>
    <mergeCell ref="AL21:AM21"/>
    <mergeCell ref="AN21:AO21"/>
    <mergeCell ref="AP21:AQ21"/>
    <mergeCell ref="AR21:AS21"/>
    <mergeCell ref="AH21:AI21"/>
    <mergeCell ref="X20:AA20"/>
    <mergeCell ref="AB20:AE20"/>
    <mergeCell ref="AF20:AI20"/>
    <mergeCell ref="AJ20:AM20"/>
    <mergeCell ref="AJ21:AK21"/>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48"/>
  <sheetViews>
    <sheetView topLeftCell="A12" zoomScale="60" zoomScaleNormal="60" workbookViewId="0">
      <selection activeCell="B28" sqref="B28:B32"/>
    </sheetView>
  </sheetViews>
  <sheetFormatPr defaultColWidth="9" defaultRowHeight="11.45" customHeight="1" x14ac:dyDescent="0.25"/>
  <cols>
    <col min="1" max="1" width="9" style="7" customWidth="1"/>
    <col min="2" max="2" width="22.140625" style="7" customWidth="1"/>
    <col min="3" max="3" width="20.42578125" style="7" customWidth="1"/>
    <col min="4" max="4" width="17.7109375" style="7" customWidth="1"/>
    <col min="5" max="12" width="9" style="7" customWidth="1"/>
    <col min="13" max="13" width="12" style="7" customWidth="1"/>
    <col min="14" max="14" width="15.85546875" style="7" customWidth="1"/>
    <col min="15" max="15" width="15.28515625" style="7" customWidth="1"/>
    <col min="16" max="16" width="15.85546875" style="7" customWidth="1"/>
    <col min="17" max="17" width="13.7109375" style="7" customWidth="1"/>
    <col min="18" max="18" width="110" style="7" customWidth="1"/>
    <col min="19" max="19" width="14.42578125" style="7" customWidth="1"/>
    <col min="20" max="20" width="28.7109375" style="7" customWidth="1"/>
    <col min="21" max="21" width="14.5703125" style="7" customWidth="1"/>
    <col min="22" max="22" width="17.42578125" style="7" customWidth="1"/>
    <col min="23" max="24" width="13.28515625" style="7" customWidth="1"/>
    <col min="25" max="25" width="17" style="7" customWidth="1"/>
    <col min="26" max="26" width="12.5703125" style="7" customWidth="1"/>
    <col min="27" max="27" width="19.28515625" style="7" customWidth="1"/>
    <col min="28" max="28" width="17" style="7" customWidth="1"/>
    <col min="29" max="29" width="23.85546875" style="7" customWidth="1"/>
    <col min="30" max="30" width="18" style="7" customWidth="1"/>
    <col min="31" max="31" width="21.28515625" style="7" customWidth="1"/>
    <col min="32" max="32" width="16.42578125" style="7" customWidth="1"/>
    <col min="33" max="33" width="36.85546875" style="7" customWidth="1"/>
    <col min="34" max="34" width="13" style="7" customWidth="1"/>
    <col min="35" max="35" width="26.28515625" style="7" customWidth="1"/>
    <col min="36" max="36" width="15.85546875" style="7" customWidth="1"/>
    <col min="37" max="37" width="14.42578125" style="7" customWidth="1"/>
    <col min="38" max="38" width="19" style="7" customWidth="1"/>
    <col min="39" max="39" width="14.28515625" style="7" customWidth="1"/>
    <col min="40" max="41" width="13" style="7" customWidth="1"/>
    <col min="42" max="42" width="13.85546875" style="7" customWidth="1"/>
    <col min="43" max="43" width="15.85546875" style="7" customWidth="1"/>
    <col min="44" max="44" width="16.85546875" style="7" customWidth="1"/>
    <col min="45" max="45" width="12.85546875" style="7" customWidth="1"/>
    <col min="46" max="46" width="14.85546875" style="7" customWidth="1"/>
    <col min="47" max="47" width="12" style="7" customWidth="1"/>
    <col min="48" max="48" width="10.42578125" style="7" customWidth="1"/>
    <col min="51" max="51" width="29.7109375" customWidth="1"/>
    <col min="52" max="52" width="42.28515625"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86" t="s">
        <v>585</v>
      </c>
      <c r="B5" s="186"/>
      <c r="C5" s="186"/>
      <c r="D5" s="186"/>
      <c r="E5" s="186"/>
      <c r="F5" s="186"/>
      <c r="G5" s="186"/>
      <c r="H5" s="186"/>
      <c r="I5" s="186"/>
      <c r="J5" s="186"/>
      <c r="K5" s="186"/>
      <c r="L5" s="186"/>
    </row>
    <row r="6" spans="1:12" ht="15.95" customHeight="1" x14ac:dyDescent="0.25"/>
    <row r="7" spans="1:12" ht="18.95" customHeight="1" x14ac:dyDescent="0.3">
      <c r="A7" s="187" t="s">
        <v>3</v>
      </c>
      <c r="B7" s="187"/>
      <c r="C7" s="187"/>
      <c r="D7" s="187"/>
      <c r="E7" s="187"/>
      <c r="F7" s="187"/>
      <c r="G7" s="187"/>
      <c r="H7" s="187"/>
      <c r="I7" s="187"/>
      <c r="J7" s="187"/>
      <c r="K7" s="187"/>
      <c r="L7" s="187"/>
    </row>
    <row r="8" spans="1:12" ht="15.95" customHeight="1" x14ac:dyDescent="0.25"/>
    <row r="9" spans="1:12" ht="15.95" customHeight="1" x14ac:dyDescent="0.25">
      <c r="A9" s="186" t="s">
        <v>674</v>
      </c>
      <c r="B9" s="186"/>
      <c r="C9" s="186"/>
      <c r="D9" s="186"/>
      <c r="E9" s="186"/>
      <c r="F9" s="186"/>
      <c r="G9" s="186"/>
      <c r="H9" s="186"/>
      <c r="I9" s="186"/>
      <c r="J9" s="186"/>
      <c r="K9" s="186"/>
      <c r="L9" s="186"/>
    </row>
    <row r="10" spans="1:12" ht="15.95" customHeight="1" x14ac:dyDescent="0.25">
      <c r="A10" s="184" t="s">
        <v>4</v>
      </c>
      <c r="B10" s="184"/>
      <c r="C10" s="184"/>
      <c r="D10" s="184"/>
      <c r="E10" s="184"/>
      <c r="F10" s="184"/>
      <c r="G10" s="184"/>
      <c r="H10" s="184"/>
      <c r="I10" s="184"/>
      <c r="J10" s="184"/>
      <c r="K10" s="184"/>
      <c r="L10" s="184"/>
    </row>
    <row r="11" spans="1:12" ht="15.95" customHeight="1" x14ac:dyDescent="0.25"/>
    <row r="12" spans="1:12" ht="15.95" customHeight="1" x14ac:dyDescent="0.25">
      <c r="A12" s="186" t="s">
        <v>5</v>
      </c>
      <c r="B12" s="186"/>
      <c r="C12" s="186"/>
      <c r="D12" s="186"/>
      <c r="E12" s="186"/>
      <c r="F12" s="186"/>
      <c r="G12" s="186"/>
      <c r="H12" s="186"/>
      <c r="I12" s="186"/>
      <c r="J12" s="186"/>
      <c r="K12" s="186"/>
      <c r="L12" s="186"/>
    </row>
    <row r="13" spans="1:12" ht="15.95" customHeight="1" x14ac:dyDescent="0.25">
      <c r="A13" s="184" t="s">
        <v>6</v>
      </c>
      <c r="B13" s="184"/>
      <c r="C13" s="184"/>
      <c r="D13" s="184"/>
      <c r="E13" s="184"/>
      <c r="F13" s="184"/>
      <c r="G13" s="184"/>
      <c r="H13" s="184"/>
      <c r="I13" s="184"/>
      <c r="J13" s="184"/>
      <c r="K13" s="184"/>
      <c r="L13" s="184"/>
    </row>
    <row r="14" spans="1:12" ht="15.95" customHeight="1" x14ac:dyDescent="0.25"/>
    <row r="15" spans="1:12" ht="32.1" customHeight="1" x14ac:dyDescent="0.25">
      <c r="A15" s="183" t="s">
        <v>480</v>
      </c>
      <c r="B15" s="183"/>
      <c r="C15" s="183"/>
      <c r="D15" s="183"/>
      <c r="E15" s="183"/>
      <c r="F15" s="183"/>
      <c r="G15" s="183"/>
      <c r="H15" s="183"/>
      <c r="I15" s="183"/>
      <c r="J15" s="183"/>
      <c r="K15" s="183"/>
      <c r="L15" s="183"/>
    </row>
    <row r="16" spans="1:12" ht="15.95" customHeight="1" x14ac:dyDescent="0.25">
      <c r="A16" s="184" t="s">
        <v>7</v>
      </c>
      <c r="B16" s="184"/>
      <c r="C16" s="184"/>
      <c r="D16" s="184"/>
      <c r="E16" s="184"/>
      <c r="F16" s="184"/>
      <c r="G16" s="184"/>
      <c r="H16" s="184"/>
      <c r="I16" s="184"/>
      <c r="J16" s="184"/>
      <c r="K16" s="184"/>
      <c r="L16" s="184"/>
    </row>
    <row r="17" spans="1:52" ht="15.95" customHeight="1" x14ac:dyDescent="0.25"/>
    <row r="18" spans="1:52" ht="18.95" customHeight="1" x14ac:dyDescent="0.3">
      <c r="A18" s="191" t="s">
        <v>340</v>
      </c>
      <c r="B18" s="191"/>
      <c r="C18" s="191"/>
      <c r="D18" s="191"/>
      <c r="E18" s="191"/>
      <c r="F18" s="191"/>
      <c r="G18" s="191"/>
      <c r="H18" s="191"/>
      <c r="I18" s="191"/>
      <c r="J18" s="191"/>
      <c r="K18" s="191"/>
      <c r="L18" s="191"/>
      <c r="M18" s="191"/>
      <c r="N18" s="191"/>
      <c r="O18" s="191"/>
      <c r="P18" s="191"/>
      <c r="Q18" s="191"/>
      <c r="R18" s="191"/>
      <c r="S18" s="191"/>
      <c r="T18" s="191"/>
      <c r="U18" s="191"/>
      <c r="V18" s="191"/>
      <c r="W18" s="191"/>
      <c r="X18" s="191"/>
      <c r="Y18" s="191"/>
    </row>
    <row r="20" spans="1:52" s="24" customFormat="1" ht="45.95" customHeight="1" x14ac:dyDescent="0.25">
      <c r="A20" s="235" t="s">
        <v>341</v>
      </c>
      <c r="B20" s="235" t="s">
        <v>342</v>
      </c>
      <c r="C20" s="235" t="s">
        <v>343</v>
      </c>
      <c r="D20" s="235" t="s">
        <v>344</v>
      </c>
      <c r="E20" s="241" t="s">
        <v>345</v>
      </c>
      <c r="F20" s="241"/>
      <c r="G20" s="241"/>
      <c r="H20" s="241"/>
      <c r="I20" s="241"/>
      <c r="J20" s="241"/>
      <c r="K20" s="241"/>
      <c r="L20" s="241"/>
      <c r="M20" s="241"/>
      <c r="N20" s="241"/>
      <c r="O20" s="241"/>
      <c r="P20" s="241"/>
      <c r="Q20" s="235" t="s">
        <v>346</v>
      </c>
      <c r="R20" s="235" t="s">
        <v>347</v>
      </c>
      <c r="S20" s="235" t="s">
        <v>348</v>
      </c>
      <c r="T20" s="235" t="s">
        <v>349</v>
      </c>
      <c r="U20" s="235" t="s">
        <v>350</v>
      </c>
      <c r="V20" s="235" t="s">
        <v>351</v>
      </c>
      <c r="W20" s="241" t="s">
        <v>352</v>
      </c>
      <c r="X20" s="241"/>
      <c r="Y20" s="235" t="s">
        <v>353</v>
      </c>
      <c r="Z20" s="235" t="s">
        <v>354</v>
      </c>
      <c r="AA20" s="235" t="s">
        <v>355</v>
      </c>
      <c r="AB20" s="235" t="s">
        <v>356</v>
      </c>
      <c r="AC20" s="235" t="s">
        <v>357</v>
      </c>
      <c r="AD20" s="235" t="s">
        <v>358</v>
      </c>
      <c r="AE20" s="235" t="s">
        <v>359</v>
      </c>
      <c r="AF20" s="235" t="s">
        <v>360</v>
      </c>
      <c r="AG20" s="235" t="s">
        <v>361</v>
      </c>
      <c r="AH20" s="235" t="s">
        <v>541</v>
      </c>
      <c r="AI20" s="235" t="s">
        <v>362</v>
      </c>
      <c r="AJ20" s="241" t="s">
        <v>363</v>
      </c>
      <c r="AK20" s="241"/>
      <c r="AL20" s="241"/>
      <c r="AM20" s="241"/>
      <c r="AN20" s="241"/>
      <c r="AO20" s="241"/>
      <c r="AP20" s="241" t="s">
        <v>364</v>
      </c>
      <c r="AQ20" s="241"/>
      <c r="AR20" s="241"/>
      <c r="AS20" s="241"/>
      <c r="AT20" s="241" t="s">
        <v>365</v>
      </c>
      <c r="AU20" s="241"/>
      <c r="AV20" s="235" t="s">
        <v>366</v>
      </c>
      <c r="AW20" s="235" t="s">
        <v>367</v>
      </c>
      <c r="AX20" s="235" t="s">
        <v>368</v>
      </c>
      <c r="AY20" s="235" t="s">
        <v>369</v>
      </c>
      <c r="AZ20" s="235" t="s">
        <v>370</v>
      </c>
    </row>
    <row r="21" spans="1:52" s="24" customFormat="1" ht="54.95" customHeight="1" x14ac:dyDescent="0.25">
      <c r="A21" s="236"/>
      <c r="B21" s="236"/>
      <c r="C21" s="236"/>
      <c r="D21" s="236"/>
      <c r="E21" s="235" t="s">
        <v>371</v>
      </c>
      <c r="F21" s="235" t="s">
        <v>324</v>
      </c>
      <c r="G21" s="235" t="s">
        <v>326</v>
      </c>
      <c r="H21" s="235" t="s">
        <v>328</v>
      </c>
      <c r="I21" s="235" t="s">
        <v>372</v>
      </c>
      <c r="J21" s="235" t="s">
        <v>373</v>
      </c>
      <c r="K21" s="235" t="s">
        <v>374</v>
      </c>
      <c r="L21" s="249" t="s">
        <v>517</v>
      </c>
      <c r="M21" s="249" t="s">
        <v>519</v>
      </c>
      <c r="N21" s="249" t="s">
        <v>521</v>
      </c>
      <c r="O21" s="249" t="s">
        <v>330</v>
      </c>
      <c r="P21" s="235" t="s">
        <v>542</v>
      </c>
      <c r="Q21" s="236"/>
      <c r="R21" s="236"/>
      <c r="S21" s="236"/>
      <c r="T21" s="236"/>
      <c r="U21" s="236"/>
      <c r="V21" s="236"/>
      <c r="W21" s="235" t="s">
        <v>207</v>
      </c>
      <c r="X21" s="235" t="s">
        <v>375</v>
      </c>
      <c r="Y21" s="236"/>
      <c r="Z21" s="236"/>
      <c r="AA21" s="236"/>
      <c r="AB21" s="236"/>
      <c r="AC21" s="236"/>
      <c r="AD21" s="236"/>
      <c r="AE21" s="236"/>
      <c r="AF21" s="236"/>
      <c r="AG21" s="236"/>
      <c r="AH21" s="236"/>
      <c r="AI21" s="236"/>
      <c r="AJ21" s="241" t="s">
        <v>376</v>
      </c>
      <c r="AK21" s="241"/>
      <c r="AL21" s="241" t="s">
        <v>377</v>
      </c>
      <c r="AM21" s="241"/>
      <c r="AN21" s="235" t="s">
        <v>378</v>
      </c>
      <c r="AO21" s="235" t="s">
        <v>379</v>
      </c>
      <c r="AP21" s="235" t="s">
        <v>380</v>
      </c>
      <c r="AQ21" s="235" t="s">
        <v>381</v>
      </c>
      <c r="AR21" s="235" t="s">
        <v>382</v>
      </c>
      <c r="AS21" s="235" t="s">
        <v>383</v>
      </c>
      <c r="AT21" s="235" t="s">
        <v>384</v>
      </c>
      <c r="AU21" s="235" t="s">
        <v>375</v>
      </c>
      <c r="AV21" s="236"/>
      <c r="AW21" s="236"/>
      <c r="AX21" s="236"/>
      <c r="AY21" s="236"/>
      <c r="AZ21" s="236"/>
    </row>
    <row r="22" spans="1:52" s="24" customFormat="1" ht="54.95" customHeight="1" x14ac:dyDescent="0.25">
      <c r="A22" s="237"/>
      <c r="B22" s="237"/>
      <c r="C22" s="237"/>
      <c r="D22" s="237"/>
      <c r="E22" s="237"/>
      <c r="F22" s="237"/>
      <c r="G22" s="237"/>
      <c r="H22" s="237"/>
      <c r="I22" s="237"/>
      <c r="J22" s="237"/>
      <c r="K22" s="237"/>
      <c r="L22" s="250"/>
      <c r="M22" s="250"/>
      <c r="N22" s="250"/>
      <c r="O22" s="250"/>
      <c r="P22" s="237"/>
      <c r="Q22" s="237"/>
      <c r="R22" s="237"/>
      <c r="S22" s="237"/>
      <c r="T22" s="237"/>
      <c r="U22" s="237"/>
      <c r="V22" s="237"/>
      <c r="W22" s="237"/>
      <c r="X22" s="237"/>
      <c r="Y22" s="237"/>
      <c r="Z22" s="237"/>
      <c r="AA22" s="237"/>
      <c r="AB22" s="237"/>
      <c r="AC22" s="237"/>
      <c r="AD22" s="237"/>
      <c r="AE22" s="237"/>
      <c r="AF22" s="237"/>
      <c r="AG22" s="237"/>
      <c r="AH22" s="237"/>
      <c r="AI22" s="237"/>
      <c r="AJ22" s="163" t="s">
        <v>385</v>
      </c>
      <c r="AK22" s="163" t="s">
        <v>386</v>
      </c>
      <c r="AL22" s="163" t="s">
        <v>207</v>
      </c>
      <c r="AM22" s="163" t="s">
        <v>375</v>
      </c>
      <c r="AN22" s="237"/>
      <c r="AO22" s="237"/>
      <c r="AP22" s="237"/>
      <c r="AQ22" s="237"/>
      <c r="AR22" s="237"/>
      <c r="AS22" s="237"/>
      <c r="AT22" s="237"/>
      <c r="AU22" s="237"/>
      <c r="AV22" s="237"/>
      <c r="AW22" s="237"/>
      <c r="AX22" s="237"/>
      <c r="AY22" s="237"/>
      <c r="AZ22" s="237"/>
    </row>
    <row r="23" spans="1:52" s="24" customFormat="1" ht="15.95" customHeight="1" x14ac:dyDescent="0.25">
      <c r="A23" s="146">
        <v>1</v>
      </c>
      <c r="B23" s="146">
        <v>2</v>
      </c>
      <c r="C23" s="146">
        <v>4</v>
      </c>
      <c r="D23" s="146">
        <v>5</v>
      </c>
      <c r="E23" s="146">
        <v>6</v>
      </c>
      <c r="F23" s="146">
        <v>7</v>
      </c>
      <c r="G23" s="146">
        <v>8</v>
      </c>
      <c r="H23" s="146">
        <v>9</v>
      </c>
      <c r="I23" s="146">
        <v>10</v>
      </c>
      <c r="J23" s="146">
        <v>11</v>
      </c>
      <c r="K23" s="146">
        <v>12</v>
      </c>
      <c r="L23" s="146">
        <v>13</v>
      </c>
      <c r="M23" s="146">
        <v>14</v>
      </c>
      <c r="N23" s="146">
        <v>15</v>
      </c>
      <c r="O23" s="146">
        <v>16</v>
      </c>
      <c r="P23" s="146">
        <v>17</v>
      </c>
      <c r="Q23" s="146">
        <v>18</v>
      </c>
      <c r="R23" s="146">
        <v>19</v>
      </c>
      <c r="S23" s="146">
        <v>20</v>
      </c>
      <c r="T23" s="146">
        <v>21</v>
      </c>
      <c r="U23" s="146">
        <v>22</v>
      </c>
      <c r="V23" s="146">
        <v>23</v>
      </c>
      <c r="W23" s="146">
        <v>24</v>
      </c>
      <c r="X23" s="146">
        <v>25</v>
      </c>
      <c r="Y23" s="146">
        <v>26</v>
      </c>
      <c r="Z23" s="146">
        <v>27</v>
      </c>
      <c r="AA23" s="146">
        <v>28</v>
      </c>
      <c r="AB23" s="146">
        <v>29</v>
      </c>
      <c r="AC23" s="146">
        <v>30</v>
      </c>
      <c r="AD23" s="146">
        <v>31</v>
      </c>
      <c r="AE23" s="146">
        <v>32</v>
      </c>
      <c r="AF23" s="146">
        <v>33</v>
      </c>
      <c r="AG23" s="146">
        <v>34</v>
      </c>
      <c r="AH23" s="146">
        <v>35</v>
      </c>
      <c r="AI23" s="146">
        <v>36</v>
      </c>
      <c r="AJ23" s="146">
        <v>37</v>
      </c>
      <c r="AK23" s="146">
        <v>38</v>
      </c>
      <c r="AL23" s="146">
        <v>39</v>
      </c>
      <c r="AM23" s="146">
        <v>40</v>
      </c>
      <c r="AN23" s="146">
        <v>41</v>
      </c>
      <c r="AO23" s="146">
        <v>42</v>
      </c>
      <c r="AP23" s="146">
        <v>43</v>
      </c>
      <c r="AQ23" s="146">
        <v>44</v>
      </c>
      <c r="AR23" s="146">
        <v>45</v>
      </c>
      <c r="AS23" s="146">
        <v>46</v>
      </c>
      <c r="AT23" s="146">
        <v>47</v>
      </c>
      <c r="AU23" s="146">
        <v>48</v>
      </c>
      <c r="AV23" s="146">
        <v>49</v>
      </c>
      <c r="AW23" s="146">
        <v>50</v>
      </c>
      <c r="AX23" s="146">
        <v>51</v>
      </c>
      <c r="AY23" s="146">
        <v>52</v>
      </c>
      <c r="AZ23" s="146">
        <v>53</v>
      </c>
    </row>
    <row r="24" spans="1:52" ht="96.75" customHeight="1" x14ac:dyDescent="0.25">
      <c r="A24" s="238">
        <v>1</v>
      </c>
      <c r="B24" s="242" t="s">
        <v>677</v>
      </c>
      <c r="C24" s="242" t="s">
        <v>457</v>
      </c>
      <c r="D24" s="242"/>
      <c r="E24" s="242" t="s">
        <v>31</v>
      </c>
      <c r="F24" s="242"/>
      <c r="G24" s="238">
        <v>0</v>
      </c>
      <c r="H24" s="242"/>
      <c r="I24" s="238">
        <v>0</v>
      </c>
      <c r="J24" s="238">
        <v>0</v>
      </c>
      <c r="K24" s="238">
        <v>0</v>
      </c>
      <c r="L24" s="246">
        <v>0</v>
      </c>
      <c r="M24" s="247">
        <v>5.46</v>
      </c>
      <c r="N24" s="246">
        <v>0</v>
      </c>
      <c r="O24" s="246">
        <v>0</v>
      </c>
      <c r="P24" s="246">
        <v>0</v>
      </c>
      <c r="Q24" s="242" t="s">
        <v>458</v>
      </c>
      <c r="R24" s="242" t="s">
        <v>459</v>
      </c>
      <c r="S24" s="242" t="s">
        <v>503</v>
      </c>
      <c r="T24" s="248">
        <v>30.3</v>
      </c>
      <c r="U24" s="242" t="s">
        <v>543</v>
      </c>
      <c r="V24" s="248">
        <v>30.3</v>
      </c>
      <c r="W24" s="161" t="s">
        <v>460</v>
      </c>
      <c r="X24" s="161" t="s">
        <v>460</v>
      </c>
      <c r="Y24" s="142">
        <v>3</v>
      </c>
      <c r="Z24" s="238">
        <v>3</v>
      </c>
      <c r="AA24" s="161" t="s">
        <v>468</v>
      </c>
      <c r="AB24" s="164">
        <v>2650</v>
      </c>
      <c r="AC24" s="242"/>
      <c r="AD24" s="238">
        <v>1</v>
      </c>
      <c r="AE24" s="164">
        <v>2650</v>
      </c>
      <c r="AF24" s="248">
        <v>80.8</v>
      </c>
      <c r="AG24" s="242" t="s">
        <v>544</v>
      </c>
      <c r="AH24" s="251">
        <v>95.343999999999994</v>
      </c>
      <c r="AI24" s="248">
        <v>0</v>
      </c>
      <c r="AJ24" s="245">
        <v>829619</v>
      </c>
      <c r="AK24" s="242" t="s">
        <v>461</v>
      </c>
      <c r="AL24" s="242" t="s">
        <v>545</v>
      </c>
      <c r="AM24" s="242" t="s">
        <v>546</v>
      </c>
      <c r="AN24" s="242" t="s">
        <v>463</v>
      </c>
      <c r="AO24" s="242" t="s">
        <v>462</v>
      </c>
      <c r="AP24" s="242" t="s">
        <v>464</v>
      </c>
      <c r="AQ24" s="242" t="s">
        <v>465</v>
      </c>
      <c r="AR24" s="242"/>
      <c r="AS24" s="242"/>
      <c r="AT24" s="242" t="s">
        <v>466</v>
      </c>
      <c r="AU24" s="242" t="s">
        <v>467</v>
      </c>
      <c r="AV24" s="242" t="s">
        <v>466</v>
      </c>
      <c r="AW24" s="242" t="s">
        <v>466</v>
      </c>
      <c r="AX24" s="242" t="s">
        <v>547</v>
      </c>
      <c r="AY24" s="242"/>
      <c r="AZ24" s="242" t="s">
        <v>548</v>
      </c>
    </row>
    <row r="25" spans="1:52" ht="96.75" customHeight="1" x14ac:dyDescent="0.25">
      <c r="A25" s="239"/>
      <c r="B25" s="243"/>
      <c r="C25" s="243"/>
      <c r="D25" s="243"/>
      <c r="E25" s="243"/>
      <c r="F25" s="243"/>
      <c r="G25" s="239"/>
      <c r="H25" s="243"/>
      <c r="I25" s="239"/>
      <c r="J25" s="239"/>
      <c r="K25" s="239"/>
      <c r="L25" s="236"/>
      <c r="M25" s="236"/>
      <c r="N25" s="236"/>
      <c r="O25" s="236"/>
      <c r="P25" s="236"/>
      <c r="Q25" s="243"/>
      <c r="R25" s="243"/>
      <c r="S25" s="243"/>
      <c r="T25" s="239"/>
      <c r="U25" s="243"/>
      <c r="V25" s="239"/>
      <c r="W25" s="161" t="s">
        <v>460</v>
      </c>
      <c r="X25" s="161" t="s">
        <v>460</v>
      </c>
      <c r="Y25" s="142">
        <v>3</v>
      </c>
      <c r="Z25" s="239"/>
      <c r="AA25" s="161" t="s">
        <v>468</v>
      </c>
      <c r="AB25" s="165">
        <v>2690.3</v>
      </c>
      <c r="AC25" s="243"/>
      <c r="AD25" s="239"/>
      <c r="AE25" s="165">
        <v>2690.3</v>
      </c>
      <c r="AF25" s="239"/>
      <c r="AG25" s="243"/>
      <c r="AH25" s="239"/>
      <c r="AI25" s="239"/>
      <c r="AJ25" s="243"/>
      <c r="AK25" s="243"/>
      <c r="AL25" s="243"/>
      <c r="AM25" s="243"/>
      <c r="AN25" s="243"/>
      <c r="AO25" s="243"/>
      <c r="AP25" s="243"/>
      <c r="AQ25" s="252"/>
      <c r="AR25" s="253"/>
      <c r="AS25" s="254"/>
      <c r="AT25" s="243"/>
      <c r="AU25" s="243"/>
      <c r="AV25" s="243"/>
      <c r="AW25" s="243"/>
      <c r="AX25" s="243"/>
      <c r="AY25" s="243"/>
      <c r="AZ25" s="243"/>
    </row>
    <row r="26" spans="1:52" ht="96.75" customHeight="1" x14ac:dyDescent="0.25">
      <c r="A26" s="240"/>
      <c r="B26" s="244"/>
      <c r="C26" s="244"/>
      <c r="D26" s="244"/>
      <c r="E26" s="244"/>
      <c r="F26" s="244"/>
      <c r="G26" s="240"/>
      <c r="H26" s="244"/>
      <c r="I26" s="240"/>
      <c r="J26" s="240"/>
      <c r="K26" s="240"/>
      <c r="L26" s="237"/>
      <c r="M26" s="237"/>
      <c r="N26" s="237"/>
      <c r="O26" s="237"/>
      <c r="P26" s="237"/>
      <c r="Q26" s="244"/>
      <c r="R26" s="244"/>
      <c r="S26" s="244"/>
      <c r="T26" s="240"/>
      <c r="U26" s="244"/>
      <c r="V26" s="240"/>
      <c r="W26" s="161" t="s">
        <v>460</v>
      </c>
      <c r="X26" s="161" t="s">
        <v>460</v>
      </c>
      <c r="Y26" s="142">
        <v>3</v>
      </c>
      <c r="Z26" s="240"/>
      <c r="AA26" s="161" t="s">
        <v>544</v>
      </c>
      <c r="AB26" s="166">
        <v>2634.0293000000001</v>
      </c>
      <c r="AC26" s="244"/>
      <c r="AD26" s="240"/>
      <c r="AE26" s="166">
        <v>2634.0293000000001</v>
      </c>
      <c r="AF26" s="240"/>
      <c r="AG26" s="244"/>
      <c r="AH26" s="240"/>
      <c r="AI26" s="240"/>
      <c r="AJ26" s="244"/>
      <c r="AK26" s="244"/>
      <c r="AL26" s="244"/>
      <c r="AM26" s="244"/>
      <c r="AN26" s="244"/>
      <c r="AO26" s="244"/>
      <c r="AP26" s="244"/>
      <c r="AQ26" s="255"/>
      <c r="AR26" s="256"/>
      <c r="AS26" s="257"/>
      <c r="AT26" s="244"/>
      <c r="AU26" s="244"/>
      <c r="AV26" s="244"/>
      <c r="AW26" s="244"/>
      <c r="AX26" s="244"/>
      <c r="AY26" s="244"/>
      <c r="AZ26" s="244"/>
    </row>
    <row r="27" spans="1:52" ht="149.44999999999999" customHeight="1" x14ac:dyDescent="0.25">
      <c r="A27" s="142">
        <v>2</v>
      </c>
      <c r="B27" s="161" t="s">
        <v>677</v>
      </c>
      <c r="C27" s="161" t="s">
        <v>457</v>
      </c>
      <c r="D27" s="161"/>
      <c r="E27" s="161" t="s">
        <v>31</v>
      </c>
      <c r="F27" s="161"/>
      <c r="G27" s="142">
        <v>0</v>
      </c>
      <c r="H27" s="161"/>
      <c r="I27" s="142">
        <v>0</v>
      </c>
      <c r="J27" s="142">
        <v>0</v>
      </c>
      <c r="K27" s="142">
        <v>0</v>
      </c>
      <c r="L27" s="167">
        <v>0</v>
      </c>
      <c r="M27" s="168">
        <v>5.46</v>
      </c>
      <c r="N27" s="167">
        <v>0</v>
      </c>
      <c r="O27" s="167">
        <v>0</v>
      </c>
      <c r="P27" s="167">
        <v>0</v>
      </c>
      <c r="Q27" s="161" t="s">
        <v>501</v>
      </c>
      <c r="R27" s="161" t="s">
        <v>502</v>
      </c>
      <c r="S27" s="161" t="s">
        <v>503</v>
      </c>
      <c r="T27" s="144">
        <v>10.24011</v>
      </c>
      <c r="U27" s="161" t="s">
        <v>504</v>
      </c>
      <c r="V27" s="144">
        <v>10.24011</v>
      </c>
      <c r="W27" s="161" t="s">
        <v>479</v>
      </c>
      <c r="X27" s="161" t="s">
        <v>479</v>
      </c>
      <c r="Y27" s="142">
        <v>1</v>
      </c>
      <c r="Z27" s="142">
        <v>1</v>
      </c>
      <c r="AA27" s="161" t="s">
        <v>505</v>
      </c>
      <c r="AB27" s="144">
        <v>772.42344000000003</v>
      </c>
      <c r="AC27" s="161"/>
      <c r="AD27" s="142">
        <v>0</v>
      </c>
      <c r="AE27" s="144">
        <v>772.42344000000003</v>
      </c>
      <c r="AF27" s="145">
        <v>8.4321999999999999</v>
      </c>
      <c r="AG27" s="161" t="s">
        <v>505</v>
      </c>
      <c r="AH27" s="143">
        <v>9.9499999999999993</v>
      </c>
      <c r="AI27" s="145">
        <v>0</v>
      </c>
      <c r="AJ27" s="146">
        <v>31806591927</v>
      </c>
      <c r="AK27" s="161" t="s">
        <v>506</v>
      </c>
      <c r="AL27" s="161" t="s">
        <v>507</v>
      </c>
      <c r="AM27" s="161" t="s">
        <v>549</v>
      </c>
      <c r="AN27" s="161" t="s">
        <v>509</v>
      </c>
      <c r="AO27" s="161" t="s">
        <v>508</v>
      </c>
      <c r="AP27" s="161" t="s">
        <v>510</v>
      </c>
      <c r="AQ27" s="258" t="s">
        <v>511</v>
      </c>
      <c r="AR27" s="258"/>
      <c r="AS27" s="258"/>
      <c r="AT27" s="161" t="s">
        <v>512</v>
      </c>
      <c r="AU27" s="161" t="s">
        <v>513</v>
      </c>
      <c r="AV27" s="161" t="s">
        <v>512</v>
      </c>
      <c r="AW27" s="161" t="s">
        <v>512</v>
      </c>
      <c r="AX27" s="161" t="s">
        <v>550</v>
      </c>
      <c r="AY27" s="161"/>
      <c r="AZ27" s="161" t="s">
        <v>551</v>
      </c>
    </row>
    <row r="28" spans="1:52" ht="85.5" customHeight="1" x14ac:dyDescent="0.25">
      <c r="A28" s="238">
        <v>3</v>
      </c>
      <c r="B28" s="242" t="s">
        <v>677</v>
      </c>
      <c r="C28" s="242" t="s">
        <v>457</v>
      </c>
      <c r="D28" s="242"/>
      <c r="E28" s="242" t="s">
        <v>31</v>
      </c>
      <c r="F28" s="242"/>
      <c r="G28" s="238">
        <v>0</v>
      </c>
      <c r="H28" s="242"/>
      <c r="I28" s="238">
        <v>0</v>
      </c>
      <c r="J28" s="238">
        <v>0</v>
      </c>
      <c r="K28" s="238">
        <v>0</v>
      </c>
      <c r="L28" s="246">
        <v>0</v>
      </c>
      <c r="M28" s="247">
        <v>5.46</v>
      </c>
      <c r="N28" s="246">
        <v>0</v>
      </c>
      <c r="O28" s="246">
        <v>0</v>
      </c>
      <c r="P28" s="246">
        <v>0</v>
      </c>
      <c r="Q28" s="242" t="s">
        <v>469</v>
      </c>
      <c r="R28" s="242" t="s">
        <v>676</v>
      </c>
      <c r="S28" s="242" t="s">
        <v>503</v>
      </c>
      <c r="T28" s="259">
        <v>535.23497999999995</v>
      </c>
      <c r="U28" s="242" t="s">
        <v>552</v>
      </c>
      <c r="V28" s="259">
        <v>535.23497999999995</v>
      </c>
      <c r="W28" s="161" t="s">
        <v>460</v>
      </c>
      <c r="X28" s="161" t="s">
        <v>460</v>
      </c>
      <c r="Y28" s="142">
        <v>15</v>
      </c>
      <c r="Z28" s="238">
        <v>5</v>
      </c>
      <c r="AA28" s="161" t="s">
        <v>472</v>
      </c>
      <c r="AB28" s="169">
        <v>27355.381369999999</v>
      </c>
      <c r="AC28" s="242"/>
      <c r="AD28" s="238">
        <v>1</v>
      </c>
      <c r="AE28" s="169">
        <v>27355.381369999999</v>
      </c>
      <c r="AF28" s="260">
        <v>415.69080000000002</v>
      </c>
      <c r="AG28" s="242" t="s">
        <v>544</v>
      </c>
      <c r="AH28" s="259">
        <v>490.51513999999997</v>
      </c>
      <c r="AI28" s="238">
        <v>0</v>
      </c>
      <c r="AJ28" s="245">
        <v>917663</v>
      </c>
      <c r="AK28" s="242" t="s">
        <v>461</v>
      </c>
      <c r="AL28" s="242" t="s">
        <v>553</v>
      </c>
      <c r="AM28" s="242" t="s">
        <v>554</v>
      </c>
      <c r="AN28" s="242" t="s">
        <v>555</v>
      </c>
      <c r="AO28" s="242" t="s">
        <v>470</v>
      </c>
      <c r="AP28" s="242"/>
      <c r="AQ28" s="242"/>
      <c r="AR28" s="242"/>
      <c r="AS28" s="242"/>
      <c r="AT28" s="242" t="s">
        <v>471</v>
      </c>
      <c r="AU28" s="242" t="s">
        <v>556</v>
      </c>
      <c r="AV28" s="242" t="s">
        <v>557</v>
      </c>
      <c r="AW28" s="242" t="s">
        <v>557</v>
      </c>
      <c r="AX28" s="242"/>
      <c r="AY28" s="242" t="s">
        <v>558</v>
      </c>
      <c r="AZ28" s="242" t="s">
        <v>559</v>
      </c>
    </row>
    <row r="29" spans="1:52" s="24" customFormat="1" ht="15.75" x14ac:dyDescent="0.25">
      <c r="A29" s="239"/>
      <c r="B29" s="243"/>
      <c r="C29" s="243"/>
      <c r="D29" s="243"/>
      <c r="E29" s="243"/>
      <c r="F29" s="243"/>
      <c r="G29" s="239"/>
      <c r="H29" s="243"/>
      <c r="I29" s="239"/>
      <c r="J29" s="239"/>
      <c r="K29" s="239"/>
      <c r="L29" s="236"/>
      <c r="M29" s="236"/>
      <c r="N29" s="236"/>
      <c r="O29" s="236"/>
      <c r="P29" s="236"/>
      <c r="Q29" s="243"/>
      <c r="R29" s="243"/>
      <c r="S29" s="243"/>
      <c r="T29" s="239"/>
      <c r="U29" s="243"/>
      <c r="V29" s="239"/>
      <c r="W29" s="161" t="s">
        <v>460</v>
      </c>
      <c r="X29" s="161" t="s">
        <v>460</v>
      </c>
      <c r="Y29" s="142">
        <v>15</v>
      </c>
      <c r="Z29" s="239"/>
      <c r="AA29" s="161" t="s">
        <v>468</v>
      </c>
      <c r="AB29" s="169">
        <v>25169.491529999999</v>
      </c>
      <c r="AC29" s="243"/>
      <c r="AD29" s="239"/>
      <c r="AE29" s="169">
        <v>25169.491529999999</v>
      </c>
      <c r="AF29" s="239"/>
      <c r="AG29" s="243"/>
      <c r="AH29" s="239"/>
      <c r="AI29" s="239"/>
      <c r="AJ29" s="243"/>
      <c r="AK29" s="243"/>
      <c r="AL29" s="243"/>
      <c r="AM29" s="243"/>
      <c r="AN29" s="243"/>
      <c r="AO29" s="243"/>
      <c r="AP29" s="243"/>
      <c r="AQ29" s="252"/>
      <c r="AR29" s="253"/>
      <c r="AS29" s="254"/>
      <c r="AT29" s="243"/>
      <c r="AU29" s="243"/>
      <c r="AV29" s="243"/>
      <c r="AW29" s="243"/>
      <c r="AX29" s="243"/>
      <c r="AY29" s="243"/>
      <c r="AZ29" s="243"/>
    </row>
    <row r="30" spans="1:52" s="24" customFormat="1" ht="31.5" x14ac:dyDescent="0.25">
      <c r="A30" s="239"/>
      <c r="B30" s="243"/>
      <c r="C30" s="243"/>
      <c r="D30" s="243"/>
      <c r="E30" s="243"/>
      <c r="F30" s="243"/>
      <c r="G30" s="239"/>
      <c r="H30" s="243"/>
      <c r="I30" s="239"/>
      <c r="J30" s="239"/>
      <c r="K30" s="239"/>
      <c r="L30" s="236"/>
      <c r="M30" s="236"/>
      <c r="N30" s="236"/>
      <c r="O30" s="236"/>
      <c r="P30" s="236"/>
      <c r="Q30" s="243"/>
      <c r="R30" s="243"/>
      <c r="S30" s="243"/>
      <c r="T30" s="239"/>
      <c r="U30" s="243"/>
      <c r="V30" s="239"/>
      <c r="W30" s="161" t="s">
        <v>460</v>
      </c>
      <c r="X30" s="161" t="s">
        <v>460</v>
      </c>
      <c r="Y30" s="142">
        <v>15</v>
      </c>
      <c r="Z30" s="239"/>
      <c r="AA30" s="161" t="s">
        <v>544</v>
      </c>
      <c r="AB30" s="164">
        <v>22012</v>
      </c>
      <c r="AC30" s="243"/>
      <c r="AD30" s="239"/>
      <c r="AE30" s="164">
        <v>22012</v>
      </c>
      <c r="AF30" s="239"/>
      <c r="AG30" s="243"/>
      <c r="AH30" s="239"/>
      <c r="AI30" s="239"/>
      <c r="AJ30" s="243"/>
      <c r="AK30" s="243"/>
      <c r="AL30" s="243"/>
      <c r="AM30" s="243"/>
      <c r="AN30" s="243"/>
      <c r="AO30" s="243"/>
      <c r="AP30" s="243"/>
      <c r="AQ30" s="252"/>
      <c r="AR30" s="253"/>
      <c r="AS30" s="254"/>
      <c r="AT30" s="243"/>
      <c r="AU30" s="243"/>
      <c r="AV30" s="243"/>
      <c r="AW30" s="243"/>
      <c r="AX30" s="243"/>
      <c r="AY30" s="243"/>
      <c r="AZ30" s="243"/>
    </row>
    <row r="31" spans="1:52" s="24" customFormat="1" ht="15.75" x14ac:dyDescent="0.25">
      <c r="A31" s="239"/>
      <c r="B31" s="243"/>
      <c r="C31" s="243"/>
      <c r="D31" s="243"/>
      <c r="E31" s="243"/>
      <c r="F31" s="243"/>
      <c r="G31" s="239"/>
      <c r="H31" s="243"/>
      <c r="I31" s="239"/>
      <c r="J31" s="239"/>
      <c r="K31" s="239"/>
      <c r="L31" s="236"/>
      <c r="M31" s="236"/>
      <c r="N31" s="236"/>
      <c r="O31" s="236"/>
      <c r="P31" s="236"/>
      <c r="Q31" s="243"/>
      <c r="R31" s="243"/>
      <c r="S31" s="243"/>
      <c r="T31" s="239"/>
      <c r="U31" s="243"/>
      <c r="V31" s="239"/>
      <c r="W31" s="161" t="s">
        <v>460</v>
      </c>
      <c r="X31" s="161" t="s">
        <v>460</v>
      </c>
      <c r="Y31" s="142">
        <v>15</v>
      </c>
      <c r="Z31" s="239"/>
      <c r="AA31" s="161" t="s">
        <v>560</v>
      </c>
      <c r="AB31" s="164">
        <v>26000</v>
      </c>
      <c r="AC31" s="243"/>
      <c r="AD31" s="239"/>
      <c r="AE31" s="164">
        <v>26000</v>
      </c>
      <c r="AF31" s="239"/>
      <c r="AG31" s="243"/>
      <c r="AH31" s="239"/>
      <c r="AI31" s="239"/>
      <c r="AJ31" s="243"/>
      <c r="AK31" s="243"/>
      <c r="AL31" s="243"/>
      <c r="AM31" s="243"/>
      <c r="AN31" s="243"/>
      <c r="AO31" s="243"/>
      <c r="AP31" s="243"/>
      <c r="AQ31" s="252"/>
      <c r="AR31" s="253"/>
      <c r="AS31" s="254"/>
      <c r="AT31" s="243"/>
      <c r="AU31" s="243"/>
      <c r="AV31" s="243"/>
      <c r="AW31" s="243"/>
      <c r="AX31" s="243"/>
      <c r="AY31" s="243"/>
      <c r="AZ31" s="243"/>
    </row>
    <row r="32" spans="1:52" s="24" customFormat="1" ht="31.5" x14ac:dyDescent="0.25">
      <c r="A32" s="240"/>
      <c r="B32" s="244"/>
      <c r="C32" s="244"/>
      <c r="D32" s="244"/>
      <c r="E32" s="244"/>
      <c r="F32" s="244"/>
      <c r="G32" s="240"/>
      <c r="H32" s="244"/>
      <c r="I32" s="240"/>
      <c r="J32" s="240"/>
      <c r="K32" s="240"/>
      <c r="L32" s="237"/>
      <c r="M32" s="237"/>
      <c r="N32" s="237"/>
      <c r="O32" s="237"/>
      <c r="P32" s="237"/>
      <c r="Q32" s="244"/>
      <c r="R32" s="244"/>
      <c r="S32" s="244"/>
      <c r="T32" s="240"/>
      <c r="U32" s="244"/>
      <c r="V32" s="240"/>
      <c r="W32" s="161" t="s">
        <v>460</v>
      </c>
      <c r="X32" s="161" t="s">
        <v>460</v>
      </c>
      <c r="Y32" s="142">
        <v>15</v>
      </c>
      <c r="Z32" s="240"/>
      <c r="AA32" s="161" t="s">
        <v>561</v>
      </c>
      <c r="AB32" s="169">
        <v>21991.525420000002</v>
      </c>
      <c r="AC32" s="244"/>
      <c r="AD32" s="240"/>
      <c r="AE32" s="169">
        <v>21991.525420000002</v>
      </c>
      <c r="AF32" s="240"/>
      <c r="AG32" s="244"/>
      <c r="AH32" s="240"/>
      <c r="AI32" s="240"/>
      <c r="AJ32" s="244"/>
      <c r="AK32" s="244"/>
      <c r="AL32" s="244"/>
      <c r="AM32" s="244"/>
      <c r="AN32" s="244"/>
      <c r="AO32" s="244"/>
      <c r="AP32" s="244"/>
      <c r="AQ32" s="255"/>
      <c r="AR32" s="256"/>
      <c r="AS32" s="257"/>
      <c r="AT32" s="244"/>
      <c r="AU32" s="244"/>
      <c r="AV32" s="244"/>
      <c r="AW32" s="244"/>
      <c r="AX32" s="244"/>
      <c r="AY32" s="244"/>
      <c r="AZ32" s="244"/>
    </row>
    <row r="33" spans="1:48" s="24" customFormat="1" ht="15.75" x14ac:dyDescent="0.25">
      <c r="A33" s="43"/>
      <c r="B33" s="43"/>
      <c r="C33" s="43"/>
      <c r="D33" s="43"/>
      <c r="E33" s="43"/>
      <c r="F33" s="43"/>
      <c r="G33" s="44"/>
      <c r="H33" s="43"/>
      <c r="I33" s="45"/>
      <c r="J33" s="44"/>
      <c r="K33" s="44"/>
      <c r="L33" s="44"/>
      <c r="M33" s="43"/>
      <c r="N33" s="43"/>
      <c r="O33" s="43"/>
      <c r="P33" s="46"/>
      <c r="Q33" s="43"/>
      <c r="R33" s="46"/>
      <c r="S33" s="43"/>
      <c r="T33" s="43"/>
      <c r="U33" s="45"/>
      <c r="V33" s="45"/>
      <c r="W33" s="43"/>
      <c r="X33" s="47"/>
      <c r="Y33" s="43"/>
      <c r="Z33" s="45"/>
      <c r="AA33" s="43"/>
      <c r="AB33" s="46"/>
      <c r="AC33" s="43"/>
      <c r="AD33" s="48"/>
      <c r="AE33" s="44"/>
      <c r="AF33" s="49"/>
      <c r="AG33" s="43"/>
      <c r="AH33" s="43"/>
      <c r="AI33" s="43"/>
      <c r="AJ33" s="43"/>
      <c r="AK33" s="43"/>
      <c r="AL33" s="43"/>
      <c r="AM33" s="43"/>
      <c r="AN33" s="43"/>
      <c r="AO33" s="43"/>
      <c r="AP33" s="43"/>
      <c r="AQ33" s="43"/>
      <c r="AR33" s="43"/>
      <c r="AS33" s="43"/>
      <c r="AT33" s="43"/>
      <c r="AU33" s="43"/>
      <c r="AV33" s="43"/>
    </row>
    <row r="34" spans="1:48" s="24" customFormat="1" ht="15.75" x14ac:dyDescent="0.25">
      <c r="A34" s="43"/>
      <c r="B34" s="43"/>
      <c r="C34" s="43"/>
      <c r="D34" s="43"/>
      <c r="E34" s="43"/>
      <c r="F34" s="43"/>
      <c r="G34" s="44"/>
      <c r="H34" s="43"/>
      <c r="I34" s="45"/>
      <c r="J34" s="44"/>
      <c r="K34" s="44"/>
      <c r="L34" s="44"/>
      <c r="M34" s="43"/>
      <c r="N34" s="43"/>
      <c r="O34" s="43"/>
      <c r="P34" s="46"/>
      <c r="Q34" s="43"/>
      <c r="R34" s="46"/>
      <c r="S34" s="43"/>
      <c r="T34" s="43"/>
      <c r="U34" s="45"/>
      <c r="V34" s="45"/>
      <c r="W34" s="43"/>
      <c r="X34" s="47"/>
      <c r="Y34" s="43"/>
      <c r="Z34" s="45"/>
      <c r="AA34" s="43"/>
      <c r="AB34" s="46"/>
      <c r="AC34" s="43"/>
      <c r="AD34" s="48"/>
      <c r="AE34" s="44"/>
      <c r="AF34" s="49"/>
      <c r="AG34" s="43"/>
      <c r="AH34" s="43"/>
      <c r="AI34" s="43"/>
      <c r="AJ34" s="43"/>
      <c r="AK34" s="43"/>
      <c r="AL34" s="43"/>
      <c r="AM34" s="43"/>
      <c r="AN34" s="43"/>
      <c r="AO34" s="43"/>
      <c r="AP34" s="43"/>
      <c r="AQ34" s="43"/>
      <c r="AR34" s="43"/>
      <c r="AS34" s="43"/>
      <c r="AT34" s="43"/>
      <c r="AU34" s="43"/>
      <c r="AV34" s="43"/>
    </row>
    <row r="35" spans="1:48" s="24" customFormat="1" ht="15.75" x14ac:dyDescent="0.25">
      <c r="A35" s="43"/>
      <c r="B35" s="43"/>
      <c r="C35" s="43"/>
      <c r="D35" s="43"/>
      <c r="E35" s="43"/>
      <c r="F35" s="43"/>
      <c r="G35" s="44"/>
      <c r="H35" s="43"/>
      <c r="I35" s="45"/>
      <c r="J35" s="44"/>
      <c r="K35" s="44"/>
      <c r="L35" s="44"/>
      <c r="M35" s="43"/>
      <c r="N35" s="43"/>
      <c r="O35" s="43"/>
      <c r="P35" s="46"/>
      <c r="Q35" s="43"/>
      <c r="R35" s="46"/>
      <c r="S35" s="43"/>
      <c r="T35" s="43"/>
      <c r="U35" s="45"/>
      <c r="V35" s="45"/>
      <c r="W35" s="43"/>
      <c r="X35" s="47"/>
      <c r="Y35" s="43"/>
      <c r="Z35" s="45"/>
      <c r="AA35" s="43"/>
      <c r="AB35" s="46"/>
      <c r="AC35" s="43"/>
      <c r="AD35" s="48"/>
      <c r="AE35" s="44"/>
      <c r="AF35" s="49"/>
      <c r="AG35" s="43"/>
      <c r="AH35" s="43"/>
      <c r="AI35" s="43"/>
      <c r="AJ35" s="43"/>
      <c r="AK35" s="43"/>
      <c r="AL35" s="43"/>
      <c r="AM35" s="43"/>
      <c r="AN35" s="43"/>
      <c r="AO35" s="43"/>
      <c r="AP35" s="43"/>
      <c r="AQ35" s="43"/>
      <c r="AR35" s="43"/>
      <c r="AS35" s="43"/>
      <c r="AT35" s="43"/>
      <c r="AU35" s="43"/>
      <c r="AV35" s="43"/>
    </row>
    <row r="36" spans="1:48" s="24" customFormat="1" ht="15.75" x14ac:dyDescent="0.25">
      <c r="A36" s="43"/>
      <c r="B36" s="43"/>
      <c r="C36" s="43"/>
      <c r="D36" s="43"/>
      <c r="E36" s="43"/>
      <c r="F36" s="43"/>
      <c r="G36" s="44"/>
      <c r="H36" s="43"/>
      <c r="I36" s="45"/>
      <c r="J36" s="44"/>
      <c r="K36" s="44"/>
      <c r="L36" s="44"/>
      <c r="M36" s="43"/>
      <c r="N36" s="43"/>
      <c r="O36" s="43"/>
      <c r="P36" s="46"/>
      <c r="Q36" s="43"/>
      <c r="R36" s="46"/>
      <c r="S36" s="43"/>
      <c r="T36" s="43"/>
      <c r="U36" s="45"/>
      <c r="V36" s="45"/>
      <c r="W36" s="43"/>
      <c r="X36" s="47"/>
      <c r="Y36" s="43"/>
      <c r="Z36" s="45"/>
      <c r="AA36" s="43"/>
      <c r="AB36" s="46"/>
      <c r="AC36" s="43"/>
      <c r="AD36" s="48"/>
      <c r="AE36" s="44"/>
      <c r="AF36" s="49"/>
      <c r="AG36" s="43"/>
      <c r="AH36" s="43"/>
      <c r="AI36" s="43"/>
      <c r="AJ36" s="43"/>
      <c r="AK36" s="43"/>
      <c r="AL36" s="43"/>
      <c r="AM36" s="43"/>
      <c r="AN36" s="43"/>
      <c r="AO36" s="43"/>
      <c r="AP36" s="43"/>
      <c r="AQ36" s="43"/>
      <c r="AR36" s="43"/>
      <c r="AS36" s="43"/>
      <c r="AT36" s="43"/>
      <c r="AU36" s="43"/>
      <c r="AV36" s="43"/>
    </row>
    <row r="37" spans="1:48" s="24" customFormat="1" ht="15.75" x14ac:dyDescent="0.25">
      <c r="A37" s="43"/>
      <c r="B37" s="43"/>
      <c r="C37" s="43"/>
      <c r="D37" s="43"/>
      <c r="E37" s="43"/>
      <c r="F37" s="43"/>
      <c r="G37" s="44"/>
      <c r="H37" s="43"/>
      <c r="I37" s="45"/>
      <c r="J37" s="44"/>
      <c r="K37" s="44"/>
      <c r="L37" s="44"/>
      <c r="M37" s="43"/>
      <c r="N37" s="43"/>
      <c r="O37" s="43"/>
      <c r="P37" s="46"/>
      <c r="Q37" s="43"/>
      <c r="R37" s="46"/>
      <c r="S37" s="43"/>
      <c r="T37" s="43"/>
      <c r="U37" s="45"/>
      <c r="V37" s="45"/>
      <c r="W37" s="43"/>
      <c r="X37" s="47"/>
      <c r="Y37" s="43"/>
      <c r="Z37" s="45"/>
      <c r="AA37" s="43"/>
      <c r="AB37" s="46"/>
      <c r="AC37" s="43"/>
      <c r="AD37" s="48"/>
      <c r="AE37" s="44"/>
      <c r="AF37" s="49"/>
      <c r="AG37" s="43"/>
      <c r="AH37" s="43"/>
      <c r="AI37" s="43"/>
      <c r="AJ37" s="43"/>
      <c r="AK37" s="43"/>
      <c r="AL37" s="43"/>
      <c r="AM37" s="43"/>
      <c r="AN37" s="43"/>
      <c r="AO37" s="43"/>
      <c r="AP37" s="43"/>
      <c r="AQ37" s="43"/>
      <c r="AR37" s="43"/>
      <c r="AS37" s="43"/>
      <c r="AT37" s="43"/>
      <c r="AU37" s="43"/>
      <c r="AV37" s="43"/>
    </row>
    <row r="38" spans="1:48" s="24" customFormat="1" ht="15.75" x14ac:dyDescent="0.25">
      <c r="A38" s="43"/>
      <c r="B38" s="43"/>
      <c r="C38" s="139"/>
      <c r="D38" s="139"/>
      <c r="E38" s="139"/>
      <c r="F38" s="139"/>
      <c r="G38" s="140"/>
      <c r="H38" s="139"/>
      <c r="I38" s="141"/>
      <c r="J38" s="140"/>
      <c r="K38" s="140"/>
      <c r="L38" s="140"/>
      <c r="M38" s="139"/>
      <c r="N38" s="43"/>
      <c r="O38" s="43"/>
      <c r="P38" s="46"/>
      <c r="Q38" s="43"/>
      <c r="R38" s="46"/>
      <c r="S38" s="43"/>
      <c r="T38" s="43"/>
      <c r="U38" s="45"/>
      <c r="V38" s="45"/>
      <c r="W38" s="43"/>
      <c r="X38" s="47"/>
      <c r="Y38" s="43"/>
      <c r="Z38" s="45"/>
      <c r="AA38" s="43"/>
      <c r="AB38" s="46"/>
      <c r="AC38" s="43"/>
      <c r="AD38" s="48"/>
      <c r="AE38" s="44"/>
      <c r="AF38" s="49"/>
      <c r="AG38" s="43"/>
      <c r="AH38" s="43"/>
      <c r="AI38" s="43"/>
      <c r="AJ38" s="43"/>
      <c r="AK38" s="43"/>
      <c r="AL38" s="43"/>
      <c r="AM38" s="43"/>
      <c r="AN38" s="43"/>
      <c r="AO38" s="43"/>
      <c r="AP38" s="43"/>
      <c r="AQ38" s="43"/>
      <c r="AR38" s="43"/>
      <c r="AS38" s="43"/>
      <c r="AT38" s="43"/>
      <c r="AU38" s="43"/>
      <c r="AV38" s="43"/>
    </row>
    <row r="39" spans="1:48" ht="11.45" customHeight="1" x14ac:dyDescent="0.25">
      <c r="C39" s="138"/>
      <c r="D39" s="138"/>
      <c r="E39" s="138"/>
      <c r="F39" s="138"/>
      <c r="G39" s="138"/>
      <c r="H39" s="138"/>
      <c r="I39" s="138"/>
      <c r="J39" s="138"/>
      <c r="K39" s="138"/>
      <c r="L39" s="138"/>
      <c r="M39" s="138"/>
    </row>
    <row r="40" spans="1:48" ht="11.45" customHeight="1" x14ac:dyDescent="0.25">
      <c r="C40" s="138"/>
      <c r="D40" s="138"/>
      <c r="E40" s="138"/>
      <c r="F40" s="138"/>
      <c r="G40" s="138"/>
      <c r="H40" s="138"/>
      <c r="I40" s="138"/>
      <c r="J40" s="138"/>
      <c r="K40" s="138"/>
      <c r="L40" s="138"/>
      <c r="M40" s="138"/>
    </row>
    <row r="41" spans="1:48" ht="11.45" customHeight="1" x14ac:dyDescent="0.25">
      <c r="C41" s="138"/>
      <c r="D41" s="139"/>
      <c r="E41" s="139"/>
      <c r="F41" s="139"/>
      <c r="G41" s="140"/>
      <c r="H41" s="139"/>
      <c r="I41" s="141"/>
      <c r="J41" s="140"/>
      <c r="K41" s="140"/>
      <c r="L41" s="140"/>
      <c r="M41" s="138"/>
    </row>
    <row r="42" spans="1:48" ht="11.45" customHeight="1" x14ac:dyDescent="0.25">
      <c r="C42" s="138"/>
      <c r="D42" s="139"/>
      <c r="E42" s="139"/>
      <c r="F42" s="139"/>
      <c r="G42" s="140"/>
      <c r="H42" s="139"/>
      <c r="I42" s="141"/>
      <c r="J42" s="140"/>
      <c r="K42" s="140"/>
      <c r="L42" s="140"/>
      <c r="M42" s="138"/>
    </row>
    <row r="43" spans="1:48" ht="11.45" customHeight="1" x14ac:dyDescent="0.25">
      <c r="C43" s="138"/>
      <c r="D43" s="138"/>
      <c r="E43" s="138"/>
      <c r="F43" s="138"/>
      <c r="G43" s="138"/>
      <c r="H43" s="138"/>
      <c r="I43" s="138"/>
      <c r="J43" s="138"/>
      <c r="K43" s="138"/>
      <c r="L43" s="138"/>
      <c r="M43" s="138"/>
    </row>
    <row r="44" spans="1:48" ht="11.45" customHeight="1" x14ac:dyDescent="0.25">
      <c r="C44" s="138"/>
      <c r="D44" s="138"/>
      <c r="E44" s="138"/>
      <c r="F44" s="138"/>
      <c r="G44" s="138"/>
      <c r="H44" s="138"/>
      <c r="I44" s="138"/>
      <c r="J44" s="138"/>
      <c r="K44" s="138"/>
      <c r="L44" s="138"/>
      <c r="M44" s="138"/>
    </row>
    <row r="45" spans="1:48" ht="11.45" customHeight="1" x14ac:dyDescent="0.25">
      <c r="C45" s="138"/>
      <c r="D45" s="138"/>
      <c r="E45" s="138"/>
      <c r="F45" s="138"/>
      <c r="G45" s="138"/>
      <c r="H45" s="138"/>
      <c r="I45" s="138"/>
      <c r="J45" s="138"/>
      <c r="K45" s="138"/>
      <c r="L45" s="138"/>
      <c r="M45" s="138"/>
    </row>
    <row r="46" spans="1:48" ht="11.45" customHeight="1" x14ac:dyDescent="0.25">
      <c r="C46" s="138"/>
      <c r="D46" s="138"/>
      <c r="E46" s="138"/>
      <c r="F46" s="138"/>
      <c r="G46" s="138"/>
      <c r="H46" s="138"/>
      <c r="I46" s="138"/>
      <c r="J46" s="138"/>
      <c r="K46" s="138"/>
      <c r="L46" s="138"/>
      <c r="M46" s="138"/>
    </row>
    <row r="47" spans="1:48" ht="11.45" customHeight="1" x14ac:dyDescent="0.25">
      <c r="C47" s="138"/>
      <c r="D47" s="138"/>
      <c r="E47" s="138"/>
      <c r="F47" s="138"/>
      <c r="G47" s="138"/>
      <c r="H47" s="138"/>
      <c r="I47" s="138"/>
      <c r="J47" s="138"/>
      <c r="K47" s="138"/>
      <c r="L47" s="138"/>
      <c r="M47" s="138"/>
    </row>
    <row r="48" spans="1:48" ht="11.45" customHeight="1" x14ac:dyDescent="0.25">
      <c r="C48" s="138"/>
      <c r="D48" s="138"/>
      <c r="E48" s="138"/>
      <c r="F48" s="138"/>
      <c r="G48" s="138"/>
      <c r="H48" s="138"/>
      <c r="I48" s="138"/>
      <c r="J48" s="138"/>
      <c r="K48" s="138"/>
      <c r="L48" s="138"/>
      <c r="M48" s="138"/>
    </row>
  </sheetData>
  <mergeCells count="153">
    <mergeCell ref="AH28:AH32"/>
    <mergeCell ref="AV28:AV32"/>
    <mergeCell ref="AW28:AW32"/>
    <mergeCell ref="AX28:AX32"/>
    <mergeCell ref="AY28:AY32"/>
    <mergeCell ref="AZ28:AZ32"/>
    <mergeCell ref="AK28:AK32"/>
    <mergeCell ref="AL28:AL32"/>
    <mergeCell ref="AM28:AM32"/>
    <mergeCell ref="AN28:AN32"/>
    <mergeCell ref="AO28:AO32"/>
    <mergeCell ref="AP28:AP32"/>
    <mergeCell ref="AQ28:AS32"/>
    <mergeCell ref="AT28:AT32"/>
    <mergeCell ref="AU28:AU32"/>
    <mergeCell ref="S28:S32"/>
    <mergeCell ref="T28:T32"/>
    <mergeCell ref="U28:U32"/>
    <mergeCell ref="V28:V32"/>
    <mergeCell ref="Z28:Z32"/>
    <mergeCell ref="AC28:AC32"/>
    <mergeCell ref="AD28:AD32"/>
    <mergeCell ref="AF28:AF32"/>
    <mergeCell ref="AG28:AG32"/>
    <mergeCell ref="AQ24:AS26"/>
    <mergeCell ref="AW24:AW26"/>
    <mergeCell ref="AX24:AX26"/>
    <mergeCell ref="AY24:AY26"/>
    <mergeCell ref="AZ24:AZ26"/>
    <mergeCell ref="AQ27:AS27"/>
    <mergeCell ref="A28:A32"/>
    <mergeCell ref="B28:B32"/>
    <mergeCell ref="C28:C32"/>
    <mergeCell ref="D28:D32"/>
    <mergeCell ref="E28:E32"/>
    <mergeCell ref="F28:F32"/>
    <mergeCell ref="G28:G32"/>
    <mergeCell ref="H28:H32"/>
    <mergeCell ref="I28:I32"/>
    <mergeCell ref="J28:J32"/>
    <mergeCell ref="K28:K32"/>
    <mergeCell ref="L28:L32"/>
    <mergeCell ref="M28:M32"/>
    <mergeCell ref="N28:N32"/>
    <mergeCell ref="O28:O32"/>
    <mergeCell ref="P28:P32"/>
    <mergeCell ref="Q28:Q32"/>
    <mergeCell ref="R28:R32"/>
    <mergeCell ref="Z24:Z26"/>
    <mergeCell ref="AC24:AC26"/>
    <mergeCell ref="AD24:AD26"/>
    <mergeCell ref="AF24:AF26"/>
    <mergeCell ref="AG24:AG26"/>
    <mergeCell ref="AH24:AH26"/>
    <mergeCell ref="AI24:AI26"/>
    <mergeCell ref="AO24:AO26"/>
    <mergeCell ref="AP24:AP26"/>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J21:AK21"/>
    <mergeCell ref="AL21:AM21"/>
    <mergeCell ref="AR21:AR22"/>
    <mergeCell ref="AC20:AC22"/>
    <mergeCell ref="AD20:AD22"/>
    <mergeCell ref="AE20:AE22"/>
    <mergeCell ref="AV20:AV22"/>
    <mergeCell ref="AW20:AW22"/>
    <mergeCell ref="AS21:AS22"/>
    <mergeCell ref="AT21:AT22"/>
    <mergeCell ref="AU21:AU22"/>
    <mergeCell ref="AX20:AX22"/>
    <mergeCell ref="AF20:AF22"/>
    <mergeCell ref="AG20:AG22"/>
    <mergeCell ref="AH20:AH22"/>
    <mergeCell ref="AI20:AI22"/>
    <mergeCell ref="AJ20:AO20"/>
    <mergeCell ref="AP20:AS20"/>
    <mergeCell ref="AT20:AU20"/>
    <mergeCell ref="AN21:AN22"/>
    <mergeCell ref="AO21:AO22"/>
    <mergeCell ref="AP21:AP22"/>
    <mergeCell ref="AQ21:AQ22"/>
    <mergeCell ref="S20:S22"/>
    <mergeCell ref="T20:T22"/>
    <mergeCell ref="U20:U22"/>
    <mergeCell ref="V20:V22"/>
    <mergeCell ref="W20:X20"/>
    <mergeCell ref="Y20:Y22"/>
    <mergeCell ref="Z20:Z22"/>
    <mergeCell ref="AA20:AA22"/>
    <mergeCell ref="AB20:AB22"/>
    <mergeCell ref="H24:H26"/>
    <mergeCell ref="I24:I26"/>
    <mergeCell ref="AU24:AU26"/>
    <mergeCell ref="AV24:AV26"/>
    <mergeCell ref="AI28:AI32"/>
    <mergeCell ref="AJ28:AJ32"/>
    <mergeCell ref="K24:K26"/>
    <mergeCell ref="L24:L26"/>
    <mergeCell ref="M24:M26"/>
    <mergeCell ref="N24:N26"/>
    <mergeCell ref="O24:O26"/>
    <mergeCell ref="P24:P26"/>
    <mergeCell ref="Q24:Q26"/>
    <mergeCell ref="R24:R26"/>
    <mergeCell ref="S24:S26"/>
    <mergeCell ref="T24:T26"/>
    <mergeCell ref="AJ24:AJ26"/>
    <mergeCell ref="AK24:AK26"/>
    <mergeCell ref="AL24:AL26"/>
    <mergeCell ref="AM24:AM26"/>
    <mergeCell ref="AN24:AN26"/>
    <mergeCell ref="AT24:AT26"/>
    <mergeCell ref="U24:U26"/>
    <mergeCell ref="V24:V26"/>
    <mergeCell ref="Q20:Q22"/>
    <mergeCell ref="R20:R22"/>
    <mergeCell ref="J24:J26"/>
    <mergeCell ref="A13:L13"/>
    <mergeCell ref="A5:L5"/>
    <mergeCell ref="A7:L7"/>
    <mergeCell ref="A9:L9"/>
    <mergeCell ref="A10:L10"/>
    <mergeCell ref="A12:L12"/>
    <mergeCell ref="A15:L15"/>
    <mergeCell ref="A16:L16"/>
    <mergeCell ref="A18:Y18"/>
    <mergeCell ref="A20:A22"/>
    <mergeCell ref="B20:B22"/>
    <mergeCell ref="C20:C22"/>
    <mergeCell ref="D20:D22"/>
    <mergeCell ref="E20:P20"/>
    <mergeCell ref="A24:A26"/>
    <mergeCell ref="B24:B26"/>
    <mergeCell ref="C24:C26"/>
    <mergeCell ref="D24:D26"/>
    <mergeCell ref="E24:E26"/>
    <mergeCell ref="F24:F26"/>
    <mergeCell ref="G24:G2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2"/>
  <sheetViews>
    <sheetView workbookViewId="0">
      <selection activeCell="G71" sqref="G71:L71"/>
    </sheetView>
  </sheetViews>
  <sheetFormatPr defaultColWidth="9" defaultRowHeight="11.45" customHeight="1"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86" t="s">
        <v>585</v>
      </c>
      <c r="B5" s="186"/>
      <c r="C5" s="186"/>
      <c r="D5" s="186"/>
      <c r="E5" s="186"/>
      <c r="F5" s="186"/>
      <c r="G5" s="186"/>
      <c r="H5" s="186"/>
      <c r="I5" s="186"/>
      <c r="J5" s="186"/>
      <c r="K5" s="186"/>
      <c r="L5" s="186"/>
    </row>
    <row r="6" spans="1:12" ht="15.95" customHeight="1" x14ac:dyDescent="0.25"/>
    <row r="7" spans="1:12" ht="18.95" customHeight="1" x14ac:dyDescent="0.3">
      <c r="A7" s="187" t="s">
        <v>3</v>
      </c>
      <c r="B7" s="187"/>
      <c r="C7" s="187"/>
      <c r="D7" s="187"/>
      <c r="E7" s="187"/>
      <c r="F7" s="187"/>
      <c r="G7" s="187"/>
      <c r="H7" s="187"/>
      <c r="I7" s="187"/>
      <c r="J7" s="187"/>
      <c r="K7" s="187"/>
      <c r="L7" s="187"/>
    </row>
    <row r="8" spans="1:12" ht="15.95" customHeight="1" x14ac:dyDescent="0.25"/>
    <row r="9" spans="1:12" ht="15.95" customHeight="1" x14ac:dyDescent="0.25">
      <c r="A9" s="186" t="s">
        <v>674</v>
      </c>
      <c r="B9" s="186"/>
      <c r="C9" s="186"/>
      <c r="D9" s="186"/>
      <c r="E9" s="186"/>
      <c r="F9" s="186"/>
      <c r="G9" s="186"/>
      <c r="H9" s="186"/>
      <c r="I9" s="186"/>
      <c r="J9" s="186"/>
      <c r="K9" s="186"/>
      <c r="L9" s="186"/>
    </row>
    <row r="10" spans="1:12" ht="15.95" customHeight="1" x14ac:dyDescent="0.25">
      <c r="A10" s="184" t="s">
        <v>4</v>
      </c>
      <c r="B10" s="184"/>
      <c r="C10" s="184"/>
      <c r="D10" s="184"/>
      <c r="E10" s="184"/>
      <c r="F10" s="184"/>
      <c r="G10" s="184"/>
      <c r="H10" s="184"/>
      <c r="I10" s="184"/>
      <c r="J10" s="184"/>
      <c r="K10" s="184"/>
      <c r="L10" s="184"/>
    </row>
    <row r="11" spans="1:12" ht="15.95" customHeight="1" x14ac:dyDescent="0.25"/>
    <row r="12" spans="1:12" ht="15.95" customHeight="1" x14ac:dyDescent="0.25">
      <c r="A12" s="186" t="s">
        <v>5</v>
      </c>
      <c r="B12" s="186"/>
      <c r="C12" s="186"/>
      <c r="D12" s="186"/>
      <c r="E12" s="186"/>
      <c r="F12" s="186"/>
      <c r="G12" s="186"/>
      <c r="H12" s="186"/>
      <c r="I12" s="186"/>
      <c r="J12" s="186"/>
      <c r="K12" s="186"/>
      <c r="L12" s="186"/>
    </row>
    <row r="13" spans="1:12" ht="15.95" customHeight="1" x14ac:dyDescent="0.25">
      <c r="A13" s="184" t="s">
        <v>6</v>
      </c>
      <c r="B13" s="184"/>
      <c r="C13" s="184"/>
      <c r="D13" s="184"/>
      <c r="E13" s="184"/>
      <c r="F13" s="184"/>
      <c r="G13" s="184"/>
      <c r="H13" s="184"/>
      <c r="I13" s="184"/>
      <c r="J13" s="184"/>
      <c r="K13" s="184"/>
      <c r="L13" s="184"/>
    </row>
    <row r="14" spans="1:12" ht="15.95" customHeight="1" x14ac:dyDescent="0.25"/>
    <row r="15" spans="1:12" ht="32.1" customHeight="1" x14ac:dyDescent="0.25">
      <c r="A15" s="183" t="s">
        <v>480</v>
      </c>
      <c r="B15" s="183"/>
      <c r="C15" s="183"/>
      <c r="D15" s="183"/>
      <c r="E15" s="183"/>
      <c r="F15" s="183"/>
      <c r="G15" s="183"/>
      <c r="H15" s="183"/>
      <c r="I15" s="183"/>
      <c r="J15" s="183"/>
      <c r="K15" s="183"/>
      <c r="L15" s="183"/>
    </row>
    <row r="16" spans="1:12" ht="15.95" customHeight="1" x14ac:dyDescent="0.25">
      <c r="A16" s="184" t="s">
        <v>7</v>
      </c>
      <c r="B16" s="184"/>
      <c r="C16" s="184"/>
      <c r="D16" s="184"/>
      <c r="E16" s="184"/>
      <c r="F16" s="184"/>
      <c r="G16" s="184"/>
      <c r="H16" s="184"/>
      <c r="I16" s="184"/>
      <c r="J16" s="184"/>
      <c r="K16" s="184"/>
      <c r="L16" s="184"/>
    </row>
    <row r="17" spans="1:13" ht="15.95" customHeight="1" x14ac:dyDescent="0.25"/>
    <row r="18" spans="1:13" ht="18.95" customHeight="1" x14ac:dyDescent="0.3">
      <c r="A18" s="191" t="s">
        <v>387</v>
      </c>
      <c r="B18" s="191"/>
      <c r="C18" s="191"/>
      <c r="D18" s="191"/>
      <c r="E18" s="191"/>
      <c r="F18" s="191"/>
      <c r="G18" s="191"/>
      <c r="H18" s="191"/>
      <c r="I18" s="191"/>
      <c r="J18" s="191"/>
      <c r="K18" s="191"/>
      <c r="L18" s="191"/>
    </row>
    <row r="20" spans="1:13" ht="48" customHeight="1" x14ac:dyDescent="0.25">
      <c r="A20" s="262" t="s">
        <v>388</v>
      </c>
      <c r="B20" s="262"/>
      <c r="C20" s="262"/>
      <c r="D20" s="262"/>
      <c r="E20" s="262"/>
      <c r="F20" s="262"/>
      <c r="G20" s="263" t="s">
        <v>480</v>
      </c>
      <c r="H20" s="263"/>
      <c r="I20" s="263"/>
      <c r="J20" s="263"/>
      <c r="K20" s="263"/>
      <c r="L20" s="263"/>
      <c r="M20" s="7" t="s">
        <v>128</v>
      </c>
    </row>
    <row r="21" spans="1:13" ht="15.95" customHeight="1" x14ac:dyDescent="0.25">
      <c r="A21" s="262" t="s">
        <v>389</v>
      </c>
      <c r="B21" s="262"/>
      <c r="C21" s="262"/>
      <c r="D21" s="262"/>
      <c r="E21" s="262"/>
      <c r="F21" s="262"/>
      <c r="G21" s="263" t="s">
        <v>489</v>
      </c>
      <c r="H21" s="263"/>
      <c r="I21" s="263"/>
      <c r="J21" s="263"/>
      <c r="K21" s="263"/>
      <c r="L21" s="263"/>
    </row>
    <row r="22" spans="1:13" ht="15.95" customHeight="1" x14ac:dyDescent="0.25">
      <c r="A22" s="262" t="s">
        <v>390</v>
      </c>
      <c r="B22" s="262"/>
      <c r="C22" s="262"/>
      <c r="D22" s="262"/>
      <c r="E22" s="262"/>
      <c r="F22" s="262"/>
      <c r="G22" s="263" t="s">
        <v>391</v>
      </c>
      <c r="H22" s="263"/>
      <c r="I22" s="263"/>
      <c r="J22" s="263"/>
      <c r="K22" s="263"/>
      <c r="L22" s="263"/>
    </row>
    <row r="23" spans="1:13" ht="15.95" customHeight="1" x14ac:dyDescent="0.25">
      <c r="A23" s="262" t="s">
        <v>392</v>
      </c>
      <c r="B23" s="262"/>
      <c r="C23" s="262"/>
      <c r="D23" s="262"/>
      <c r="E23" s="262"/>
      <c r="F23" s="262"/>
      <c r="G23" s="263" t="s">
        <v>562</v>
      </c>
      <c r="H23" s="263"/>
      <c r="I23" s="263"/>
      <c r="J23" s="263"/>
      <c r="K23" s="263"/>
      <c r="L23" s="263"/>
    </row>
    <row r="24" spans="1:13" ht="15.95" customHeight="1" x14ac:dyDescent="0.25">
      <c r="A24" s="268" t="s">
        <v>517</v>
      </c>
      <c r="B24" s="268"/>
      <c r="C24" s="268"/>
      <c r="D24" s="268"/>
      <c r="E24" s="268"/>
      <c r="F24" s="268"/>
      <c r="G24" s="269">
        <v>0</v>
      </c>
      <c r="H24" s="269"/>
      <c r="I24" s="269"/>
      <c r="J24" s="269"/>
      <c r="K24" s="269"/>
      <c r="L24" s="269"/>
    </row>
    <row r="25" spans="1:13" ht="15.95" customHeight="1" x14ac:dyDescent="0.25">
      <c r="A25" s="268" t="s">
        <v>519</v>
      </c>
      <c r="B25" s="268"/>
      <c r="C25" s="268"/>
      <c r="D25" s="268"/>
      <c r="E25" s="268"/>
      <c r="F25" s="268"/>
      <c r="G25" s="270">
        <v>5.46</v>
      </c>
      <c r="H25" s="270"/>
      <c r="I25" s="270"/>
      <c r="J25" s="270"/>
      <c r="K25" s="270"/>
      <c r="L25" s="270"/>
    </row>
    <row r="26" spans="1:13" ht="15.95" customHeight="1" x14ac:dyDescent="0.25">
      <c r="A26" s="268" t="s">
        <v>521</v>
      </c>
      <c r="B26" s="268"/>
      <c r="C26" s="268"/>
      <c r="D26" s="268"/>
      <c r="E26" s="268"/>
      <c r="F26" s="268"/>
      <c r="G26" s="269">
        <v>0</v>
      </c>
      <c r="H26" s="269"/>
      <c r="I26" s="269"/>
      <c r="J26" s="269"/>
      <c r="K26" s="269"/>
      <c r="L26" s="269"/>
    </row>
    <row r="27" spans="1:13" ht="15.95" customHeight="1" x14ac:dyDescent="0.25">
      <c r="A27" s="262" t="s">
        <v>523</v>
      </c>
      <c r="B27" s="262"/>
      <c r="C27" s="262"/>
      <c r="D27" s="262"/>
      <c r="E27" s="262"/>
      <c r="F27" s="262"/>
      <c r="G27" s="269">
        <v>0</v>
      </c>
      <c r="H27" s="269"/>
      <c r="I27" s="269"/>
      <c r="J27" s="269"/>
      <c r="K27" s="269"/>
      <c r="L27" s="269"/>
    </row>
    <row r="28" spans="1:13" ht="15.95" customHeight="1" x14ac:dyDescent="0.25">
      <c r="A28" s="268" t="s">
        <v>525</v>
      </c>
      <c r="B28" s="268"/>
      <c r="C28" s="268"/>
      <c r="D28" s="268"/>
      <c r="E28" s="268"/>
      <c r="F28" s="268"/>
      <c r="G28" s="269">
        <v>0</v>
      </c>
      <c r="H28" s="269"/>
      <c r="I28" s="269"/>
      <c r="J28" s="269"/>
      <c r="K28" s="269"/>
      <c r="L28" s="269"/>
    </row>
    <row r="29" spans="1:13" ht="15.95" customHeight="1" x14ac:dyDescent="0.25">
      <c r="A29" s="262" t="s">
        <v>393</v>
      </c>
      <c r="B29" s="262"/>
      <c r="C29" s="262"/>
      <c r="D29" s="262"/>
      <c r="E29" s="262"/>
      <c r="F29" s="262"/>
      <c r="G29" s="269">
        <v>2022</v>
      </c>
      <c r="H29" s="269"/>
      <c r="I29" s="269"/>
      <c r="J29" s="269"/>
      <c r="K29" s="269"/>
      <c r="L29" s="269"/>
    </row>
    <row r="30" spans="1:13" ht="15.95" customHeight="1" x14ac:dyDescent="0.25">
      <c r="A30" s="262" t="s">
        <v>394</v>
      </c>
      <c r="B30" s="262"/>
      <c r="C30" s="262"/>
      <c r="D30" s="262"/>
      <c r="E30" s="262"/>
      <c r="F30" s="262"/>
      <c r="G30" s="263" t="s">
        <v>494</v>
      </c>
      <c r="H30" s="263"/>
      <c r="I30" s="263"/>
      <c r="J30" s="263"/>
      <c r="K30" s="263"/>
      <c r="L30" s="263"/>
    </row>
    <row r="31" spans="1:13" ht="18" customHeight="1" x14ac:dyDescent="0.25">
      <c r="A31" s="262" t="s">
        <v>515</v>
      </c>
      <c r="B31" s="262"/>
      <c r="C31" s="262"/>
      <c r="D31" s="262"/>
      <c r="E31" s="262"/>
      <c r="F31" s="262"/>
      <c r="G31" s="273" t="str">
        <f>'6.2. Паспорт фин осв ввод'!D24</f>
        <v>0,72096000</v>
      </c>
      <c r="H31" s="273"/>
      <c r="I31" s="273"/>
      <c r="J31" s="273"/>
      <c r="K31" s="273"/>
      <c r="L31" s="273"/>
    </row>
    <row r="32" spans="1:13" ht="15.95" customHeight="1" x14ac:dyDescent="0.25">
      <c r="A32" s="262" t="s">
        <v>395</v>
      </c>
      <c r="B32" s="262"/>
      <c r="C32" s="262"/>
      <c r="D32" s="262"/>
      <c r="E32" s="262"/>
      <c r="F32" s="262"/>
      <c r="G32" s="274" t="s">
        <v>673</v>
      </c>
      <c r="H32" s="274"/>
      <c r="I32" s="274"/>
      <c r="J32" s="274"/>
      <c r="K32" s="274"/>
      <c r="L32" s="274"/>
    </row>
    <row r="33" spans="1:12" ht="15.95" customHeight="1" x14ac:dyDescent="0.25">
      <c r="A33" s="262" t="s">
        <v>396</v>
      </c>
      <c r="B33" s="262"/>
      <c r="C33" s="262"/>
      <c r="D33" s="262"/>
      <c r="E33" s="262"/>
      <c r="F33" s="262"/>
      <c r="G33" s="271">
        <f>G34</f>
        <v>0.41705817000000001</v>
      </c>
      <c r="H33" s="271"/>
      <c r="I33" s="271"/>
      <c r="J33" s="271"/>
      <c r="K33" s="271"/>
      <c r="L33" s="271"/>
    </row>
    <row r="34" spans="1:12" ht="29.1" customHeight="1" x14ac:dyDescent="0.25">
      <c r="A34" s="264" t="s">
        <v>397</v>
      </c>
      <c r="B34" s="264"/>
      <c r="C34" s="264"/>
      <c r="D34" s="264"/>
      <c r="E34" s="264"/>
      <c r="F34" s="264"/>
      <c r="G34" s="271">
        <f>G37+G42+G47</f>
        <v>0.41705817000000001</v>
      </c>
      <c r="H34" s="271"/>
      <c r="I34" s="271"/>
      <c r="J34" s="271"/>
      <c r="K34" s="271"/>
      <c r="L34" s="271"/>
    </row>
    <row r="35" spans="1:12" ht="15.95" customHeight="1" x14ac:dyDescent="0.25">
      <c r="A35" s="262" t="s">
        <v>398</v>
      </c>
      <c r="B35" s="262"/>
      <c r="C35" s="262"/>
      <c r="D35" s="262"/>
      <c r="E35" s="262"/>
      <c r="F35" s="262"/>
      <c r="G35" s="263"/>
      <c r="H35" s="263"/>
      <c r="I35" s="263"/>
      <c r="J35" s="263"/>
      <c r="K35" s="263"/>
      <c r="L35" s="263"/>
    </row>
    <row r="36" spans="1:12" ht="29.1" customHeight="1" x14ac:dyDescent="0.25">
      <c r="A36" s="264" t="s">
        <v>441</v>
      </c>
      <c r="B36" s="264"/>
      <c r="C36" s="264"/>
      <c r="D36" s="264"/>
      <c r="E36" s="264"/>
      <c r="F36" s="264"/>
      <c r="G36" s="261" t="s">
        <v>499</v>
      </c>
      <c r="H36" s="261"/>
      <c r="I36" s="261"/>
      <c r="J36" s="261"/>
      <c r="K36" s="261"/>
      <c r="L36" s="261"/>
    </row>
    <row r="37" spans="1:12" ht="15.95" customHeight="1" x14ac:dyDescent="0.25">
      <c r="A37" s="262" t="s">
        <v>563</v>
      </c>
      <c r="B37" s="262"/>
      <c r="C37" s="262"/>
      <c r="D37" s="262"/>
      <c r="E37" s="262"/>
      <c r="F37" s="262"/>
      <c r="G37" s="271">
        <v>9.5343999999999998E-2</v>
      </c>
      <c r="H37" s="271"/>
      <c r="I37" s="271"/>
      <c r="J37" s="271"/>
      <c r="K37" s="271"/>
      <c r="L37" s="271"/>
    </row>
    <row r="38" spans="1:12" ht="15.95" customHeight="1" x14ac:dyDescent="0.25">
      <c r="A38" s="262" t="s">
        <v>442</v>
      </c>
      <c r="B38" s="262"/>
      <c r="C38" s="262"/>
      <c r="D38" s="262"/>
      <c r="E38" s="262"/>
      <c r="F38" s="262"/>
      <c r="G38" s="272">
        <f>G37/G31</f>
        <v>0.13224589436307144</v>
      </c>
      <c r="H38" s="272"/>
      <c r="I38" s="272"/>
      <c r="J38" s="272"/>
      <c r="K38" s="272"/>
      <c r="L38" s="272"/>
    </row>
    <row r="39" spans="1:12" ht="15.95" customHeight="1" x14ac:dyDescent="0.25">
      <c r="A39" s="262" t="s">
        <v>443</v>
      </c>
      <c r="B39" s="262"/>
      <c r="C39" s="262"/>
      <c r="D39" s="262"/>
      <c r="E39" s="262"/>
      <c r="F39" s="262"/>
      <c r="G39" s="266">
        <v>9.5343999999999998E-2</v>
      </c>
      <c r="H39" s="266"/>
      <c r="I39" s="266"/>
      <c r="J39" s="266"/>
      <c r="K39" s="266"/>
      <c r="L39" s="266"/>
    </row>
    <row r="40" spans="1:12" ht="15.95" customHeight="1" x14ac:dyDescent="0.25">
      <c r="A40" s="262" t="s">
        <v>444</v>
      </c>
      <c r="B40" s="262"/>
      <c r="C40" s="262"/>
      <c r="D40" s="262"/>
      <c r="E40" s="262"/>
      <c r="F40" s="262"/>
      <c r="G40" s="267">
        <v>8.0799999999999997E-2</v>
      </c>
      <c r="H40" s="267"/>
      <c r="I40" s="267"/>
      <c r="J40" s="267"/>
      <c r="K40" s="267"/>
      <c r="L40" s="267"/>
    </row>
    <row r="41" spans="1:12" ht="55.9" customHeight="1" x14ac:dyDescent="0.25">
      <c r="A41" s="264" t="s">
        <v>441</v>
      </c>
      <c r="B41" s="264"/>
      <c r="C41" s="264"/>
      <c r="D41" s="264"/>
      <c r="E41" s="264"/>
      <c r="F41" s="264"/>
      <c r="G41" s="261" t="s">
        <v>571</v>
      </c>
      <c r="H41" s="261"/>
      <c r="I41" s="261"/>
      <c r="J41" s="261"/>
      <c r="K41" s="261"/>
      <c r="L41" s="261"/>
    </row>
    <row r="42" spans="1:12" ht="15.95" customHeight="1" x14ac:dyDescent="0.25">
      <c r="A42" s="262" t="s">
        <v>563</v>
      </c>
      <c r="B42" s="262"/>
      <c r="C42" s="262"/>
      <c r="D42" s="262"/>
      <c r="E42" s="262"/>
      <c r="F42" s="262"/>
      <c r="G42" s="271">
        <f>G44</f>
        <v>0.31176417000000001</v>
      </c>
      <c r="H42" s="271"/>
      <c r="I42" s="271"/>
      <c r="J42" s="271"/>
      <c r="K42" s="271"/>
      <c r="L42" s="271"/>
    </row>
    <row r="43" spans="1:12" ht="15.95" customHeight="1" x14ac:dyDescent="0.25">
      <c r="A43" s="262" t="s">
        <v>442</v>
      </c>
      <c r="B43" s="262"/>
      <c r="C43" s="262"/>
      <c r="D43" s="262"/>
      <c r="E43" s="262"/>
      <c r="F43" s="262"/>
      <c r="G43" s="272">
        <f>G42/G31</f>
        <v>0.43242921937416778</v>
      </c>
      <c r="H43" s="272"/>
      <c r="I43" s="272"/>
      <c r="J43" s="272"/>
      <c r="K43" s="272"/>
      <c r="L43" s="272"/>
    </row>
    <row r="44" spans="1:12" ht="15.95" customHeight="1" x14ac:dyDescent="0.25">
      <c r="A44" s="262" t="s">
        <v>443</v>
      </c>
      <c r="B44" s="262"/>
      <c r="C44" s="262"/>
      <c r="D44" s="262"/>
      <c r="E44" s="262"/>
      <c r="F44" s="262"/>
      <c r="G44" s="271">
        <v>0.31176417000000001</v>
      </c>
      <c r="H44" s="271"/>
      <c r="I44" s="271"/>
      <c r="J44" s="271"/>
      <c r="K44" s="271"/>
      <c r="L44" s="271"/>
    </row>
    <row r="45" spans="1:12" ht="15.95" customHeight="1" x14ac:dyDescent="0.25">
      <c r="A45" s="262" t="s">
        <v>444</v>
      </c>
      <c r="B45" s="262"/>
      <c r="C45" s="262"/>
      <c r="D45" s="262"/>
      <c r="E45" s="262"/>
      <c r="F45" s="262"/>
      <c r="G45" s="271">
        <v>0.31176417000000001</v>
      </c>
      <c r="H45" s="271"/>
      <c r="I45" s="271"/>
      <c r="J45" s="271"/>
      <c r="K45" s="271"/>
      <c r="L45" s="271"/>
    </row>
    <row r="46" spans="1:12" ht="34.5" customHeight="1" x14ac:dyDescent="0.25">
      <c r="A46" s="264" t="s">
        <v>500</v>
      </c>
      <c r="B46" s="264"/>
      <c r="C46" s="264"/>
      <c r="D46" s="264"/>
      <c r="E46" s="264"/>
      <c r="F46" s="264"/>
      <c r="G46" s="261" t="s">
        <v>564</v>
      </c>
      <c r="H46" s="261"/>
      <c r="I46" s="261"/>
      <c r="J46" s="261"/>
      <c r="K46" s="261"/>
      <c r="L46" s="261"/>
    </row>
    <row r="47" spans="1:12" ht="15.75" customHeight="1" x14ac:dyDescent="0.25">
      <c r="A47" s="262" t="s">
        <v>565</v>
      </c>
      <c r="B47" s="262"/>
      <c r="C47" s="262"/>
      <c r="D47" s="262"/>
      <c r="E47" s="262"/>
      <c r="F47" s="262"/>
      <c r="G47" s="265">
        <v>9.9500000000000005E-3</v>
      </c>
      <c r="H47" s="265"/>
      <c r="I47" s="265"/>
      <c r="J47" s="265"/>
      <c r="K47" s="265"/>
      <c r="L47" s="265"/>
    </row>
    <row r="48" spans="1:12" ht="15.95" customHeight="1" x14ac:dyDescent="0.25">
      <c r="A48" s="262" t="s">
        <v>442</v>
      </c>
      <c r="B48" s="262"/>
      <c r="C48" s="262"/>
      <c r="D48" s="262"/>
      <c r="E48" s="262"/>
      <c r="F48" s="262"/>
      <c r="G48" s="272">
        <f>G47/G31</f>
        <v>1.3801043053706169E-2</v>
      </c>
      <c r="H48" s="272"/>
      <c r="I48" s="272"/>
      <c r="J48" s="272"/>
      <c r="K48" s="272"/>
      <c r="L48" s="272"/>
    </row>
    <row r="49" spans="1:12" ht="15.95" customHeight="1" x14ac:dyDescent="0.25">
      <c r="A49" s="262" t="s">
        <v>443</v>
      </c>
      <c r="B49" s="262"/>
      <c r="C49" s="262"/>
      <c r="D49" s="262"/>
      <c r="E49" s="262"/>
      <c r="F49" s="262"/>
      <c r="G49" s="265">
        <v>9.9500000000000005E-3</v>
      </c>
      <c r="H49" s="265"/>
      <c r="I49" s="265"/>
      <c r="J49" s="265"/>
      <c r="K49" s="265"/>
      <c r="L49" s="265"/>
    </row>
    <row r="50" spans="1:12" ht="15.95" customHeight="1" x14ac:dyDescent="0.25">
      <c r="A50" s="262" t="s">
        <v>444</v>
      </c>
      <c r="B50" s="262"/>
      <c r="C50" s="262"/>
      <c r="D50" s="262"/>
      <c r="E50" s="262"/>
      <c r="F50" s="262"/>
      <c r="G50" s="273">
        <v>8.4322000000000008E-3</v>
      </c>
      <c r="H50" s="273"/>
      <c r="I50" s="273"/>
      <c r="J50" s="273"/>
      <c r="K50" s="273"/>
      <c r="L50" s="273"/>
    </row>
    <row r="51" spans="1:12" ht="15.95" customHeight="1" x14ac:dyDescent="0.25">
      <c r="A51" s="264" t="s">
        <v>577</v>
      </c>
      <c r="B51" s="264"/>
      <c r="C51" s="264"/>
      <c r="D51" s="264"/>
      <c r="E51" s="264"/>
      <c r="F51" s="264"/>
      <c r="G51" s="261" t="s">
        <v>578</v>
      </c>
      <c r="H51" s="261"/>
      <c r="I51" s="261"/>
      <c r="J51" s="261"/>
      <c r="K51" s="261"/>
      <c r="L51" s="261"/>
    </row>
    <row r="52" spans="1:12" ht="15.95" customHeight="1" x14ac:dyDescent="0.25">
      <c r="A52" s="262" t="s">
        <v>579</v>
      </c>
      <c r="B52" s="262"/>
      <c r="C52" s="262"/>
      <c r="D52" s="262"/>
      <c r="E52" s="262"/>
      <c r="F52" s="262"/>
      <c r="G52" s="263" t="s">
        <v>31</v>
      </c>
      <c r="H52" s="263"/>
      <c r="I52" s="263"/>
      <c r="J52" s="263"/>
      <c r="K52" s="263"/>
      <c r="L52" s="263"/>
    </row>
    <row r="53" spans="1:12" ht="15.95" customHeight="1" x14ac:dyDescent="0.25">
      <c r="A53" s="262" t="s">
        <v>442</v>
      </c>
      <c r="B53" s="262"/>
      <c r="C53" s="262"/>
      <c r="D53" s="262"/>
      <c r="E53" s="262"/>
      <c r="F53" s="262"/>
      <c r="G53" s="263" t="s">
        <v>31</v>
      </c>
      <c r="H53" s="263"/>
      <c r="I53" s="263"/>
      <c r="J53" s="263"/>
      <c r="K53" s="263"/>
      <c r="L53" s="263"/>
    </row>
    <row r="54" spans="1:12" ht="15.95" customHeight="1" x14ac:dyDescent="0.25">
      <c r="A54" s="262" t="s">
        <v>443</v>
      </c>
      <c r="B54" s="262"/>
      <c r="C54" s="262"/>
      <c r="D54" s="262"/>
      <c r="E54" s="262"/>
      <c r="F54" s="262"/>
      <c r="G54" s="265">
        <v>4.385E-2</v>
      </c>
      <c r="H54" s="265"/>
      <c r="I54" s="265"/>
      <c r="J54" s="265"/>
      <c r="K54" s="265"/>
      <c r="L54" s="265"/>
    </row>
    <row r="55" spans="1:12" ht="15.95" customHeight="1" x14ac:dyDescent="0.25">
      <c r="A55" s="262" t="s">
        <v>444</v>
      </c>
      <c r="B55" s="262"/>
      <c r="C55" s="262"/>
      <c r="D55" s="262"/>
      <c r="E55" s="262"/>
      <c r="F55" s="262"/>
      <c r="G55" s="265">
        <v>4.385E-2</v>
      </c>
      <c r="H55" s="265"/>
      <c r="I55" s="265"/>
      <c r="J55" s="265"/>
      <c r="K55" s="265"/>
      <c r="L55" s="265"/>
    </row>
    <row r="56" spans="1:12" ht="15.95" customHeight="1" x14ac:dyDescent="0.25">
      <c r="A56" s="264" t="s">
        <v>577</v>
      </c>
      <c r="B56" s="264"/>
      <c r="C56" s="264"/>
      <c r="D56" s="264"/>
      <c r="E56" s="264"/>
      <c r="F56" s="264"/>
      <c r="G56" s="261" t="s">
        <v>580</v>
      </c>
      <c r="H56" s="261"/>
      <c r="I56" s="261"/>
      <c r="J56" s="261"/>
      <c r="K56" s="261"/>
      <c r="L56" s="261"/>
    </row>
    <row r="57" spans="1:12" ht="15.95" customHeight="1" x14ac:dyDescent="0.25">
      <c r="A57" s="262" t="s">
        <v>579</v>
      </c>
      <c r="B57" s="262"/>
      <c r="C57" s="262"/>
      <c r="D57" s="262"/>
      <c r="E57" s="262"/>
      <c r="F57" s="262"/>
      <c r="G57" s="263" t="s">
        <v>31</v>
      </c>
      <c r="H57" s="263"/>
      <c r="I57" s="263"/>
      <c r="J57" s="263"/>
      <c r="K57" s="263"/>
      <c r="L57" s="263"/>
    </row>
    <row r="58" spans="1:12" ht="15.95" customHeight="1" x14ac:dyDescent="0.25">
      <c r="A58" s="262" t="s">
        <v>442</v>
      </c>
      <c r="B58" s="262"/>
      <c r="C58" s="262"/>
      <c r="D58" s="262"/>
      <c r="E58" s="262"/>
      <c r="F58" s="262"/>
      <c r="G58" s="263" t="s">
        <v>31</v>
      </c>
      <c r="H58" s="263"/>
      <c r="I58" s="263"/>
      <c r="J58" s="263"/>
      <c r="K58" s="263"/>
      <c r="L58" s="263"/>
    </row>
    <row r="59" spans="1:12" ht="15.95" customHeight="1" x14ac:dyDescent="0.25">
      <c r="A59" s="262" t="s">
        <v>443</v>
      </c>
      <c r="B59" s="262"/>
      <c r="C59" s="262"/>
      <c r="D59" s="262"/>
      <c r="E59" s="262"/>
      <c r="F59" s="262"/>
      <c r="G59" s="273">
        <v>5.0026000000000003E-3</v>
      </c>
      <c r="H59" s="273"/>
      <c r="I59" s="273"/>
      <c r="J59" s="273"/>
      <c r="K59" s="273"/>
      <c r="L59" s="273"/>
    </row>
    <row r="60" spans="1:12" ht="15.95" customHeight="1" x14ac:dyDescent="0.25">
      <c r="A60" s="262" t="s">
        <v>444</v>
      </c>
      <c r="B60" s="262"/>
      <c r="C60" s="262"/>
      <c r="D60" s="262"/>
      <c r="E60" s="262"/>
      <c r="F60" s="262"/>
      <c r="G60" s="273">
        <v>5.0026000000000003E-3</v>
      </c>
      <c r="H60" s="273"/>
      <c r="I60" s="273"/>
      <c r="J60" s="273"/>
      <c r="K60" s="273"/>
      <c r="L60" s="273"/>
    </row>
    <row r="61" spans="1:12" ht="29.1" customHeight="1" x14ac:dyDescent="0.25">
      <c r="A61" s="264" t="s">
        <v>399</v>
      </c>
      <c r="B61" s="264"/>
      <c r="C61" s="264"/>
      <c r="D61" s="264"/>
      <c r="E61" s="264"/>
      <c r="F61" s="264"/>
      <c r="G61" s="275">
        <f>(G47+G42+G37)/G31</f>
        <v>0.57847615679094533</v>
      </c>
      <c r="H61" s="275"/>
      <c r="I61" s="275"/>
      <c r="J61" s="275"/>
      <c r="K61" s="275"/>
      <c r="L61" s="275"/>
    </row>
    <row r="62" spans="1:12" ht="18.75" customHeight="1" x14ac:dyDescent="0.25">
      <c r="A62" s="262" t="s">
        <v>398</v>
      </c>
      <c r="B62" s="262"/>
      <c r="C62" s="262"/>
      <c r="D62" s="262"/>
      <c r="E62" s="262"/>
      <c r="F62" s="262"/>
      <c r="G62" s="263" t="s">
        <v>31</v>
      </c>
      <c r="H62" s="263"/>
      <c r="I62" s="263"/>
      <c r="J62" s="263"/>
      <c r="K62" s="263"/>
      <c r="L62" s="263"/>
    </row>
    <row r="63" spans="1:12" ht="15.95" customHeight="1" x14ac:dyDescent="0.25">
      <c r="A63" s="262" t="s">
        <v>445</v>
      </c>
      <c r="B63" s="262"/>
      <c r="C63" s="262"/>
      <c r="D63" s="262"/>
      <c r="E63" s="262"/>
      <c r="F63" s="262"/>
      <c r="G63" s="272">
        <f>G43</f>
        <v>0.43242921937416778</v>
      </c>
      <c r="H63" s="272"/>
      <c r="I63" s="272"/>
      <c r="J63" s="272"/>
      <c r="K63" s="272"/>
      <c r="L63" s="272"/>
    </row>
    <row r="64" spans="1:12" ht="15.95" customHeight="1" x14ac:dyDescent="0.25">
      <c r="A64" s="262" t="s">
        <v>446</v>
      </c>
      <c r="B64" s="262"/>
      <c r="C64" s="262"/>
      <c r="D64" s="262"/>
      <c r="E64" s="262"/>
      <c r="F64" s="262"/>
      <c r="G64" s="276" t="s">
        <v>31</v>
      </c>
      <c r="H64" s="276"/>
      <c r="I64" s="276"/>
      <c r="J64" s="276"/>
      <c r="K64" s="276"/>
      <c r="L64" s="276"/>
    </row>
    <row r="65" spans="1:22" ht="15.95" customHeight="1" x14ac:dyDescent="0.25">
      <c r="A65" s="262" t="s">
        <v>447</v>
      </c>
      <c r="B65" s="262"/>
      <c r="C65" s="262"/>
      <c r="D65" s="262"/>
      <c r="E65" s="262"/>
      <c r="F65" s="262"/>
      <c r="G65" s="272">
        <f>G38</f>
        <v>0.13224589436307144</v>
      </c>
      <c r="H65" s="272"/>
      <c r="I65" s="272"/>
      <c r="J65" s="272"/>
      <c r="K65" s="272"/>
      <c r="L65" s="272"/>
    </row>
    <row r="66" spans="1:22" ht="15.95" customHeight="1" x14ac:dyDescent="0.25">
      <c r="A66" s="264" t="s">
        <v>400</v>
      </c>
      <c r="B66" s="264"/>
      <c r="C66" s="264"/>
      <c r="D66" s="264"/>
      <c r="E66" s="264"/>
      <c r="F66" s="264"/>
      <c r="G66" s="272">
        <f>G67/'6.2. Паспорт фин осв ввод'!D24</f>
        <v>0.64623664280958726</v>
      </c>
      <c r="H66" s="272"/>
      <c r="I66" s="272"/>
      <c r="J66" s="272"/>
      <c r="K66" s="272"/>
      <c r="L66" s="272"/>
    </row>
    <row r="67" spans="1:22" ht="15.95" customHeight="1" x14ac:dyDescent="0.25">
      <c r="A67" s="264" t="s">
        <v>401</v>
      </c>
      <c r="B67" s="264"/>
      <c r="C67" s="264"/>
      <c r="D67" s="264"/>
      <c r="E67" s="264"/>
      <c r="F67" s="264"/>
      <c r="G67" s="271">
        <v>0.46591077000000009</v>
      </c>
      <c r="H67" s="271"/>
      <c r="I67" s="271"/>
      <c r="J67" s="271"/>
      <c r="K67" s="271"/>
      <c r="L67" s="271"/>
      <c r="T67" s="173">
        <f>G47+G42+G37</f>
        <v>0.41705817000000001</v>
      </c>
      <c r="U67" s="174" t="s">
        <v>582</v>
      </c>
      <c r="V67" s="175">
        <f>T67+G54+G59-G67</f>
        <v>0</v>
      </c>
    </row>
    <row r="68" spans="1:22" ht="15.95" customHeight="1" x14ac:dyDescent="0.25">
      <c r="A68" s="264" t="s">
        <v>402</v>
      </c>
      <c r="B68" s="264"/>
      <c r="C68" s="264"/>
      <c r="D68" s="264"/>
      <c r="E68" s="264"/>
      <c r="F68" s="264"/>
      <c r="G68" s="272">
        <f>G69/'6.2. Паспорт фин осв ввод'!D30</f>
        <v>0.6791300744274521</v>
      </c>
      <c r="H68" s="272"/>
      <c r="I68" s="272"/>
      <c r="J68" s="272"/>
      <c r="K68" s="272"/>
      <c r="L68" s="272"/>
      <c r="T68" s="173">
        <f>G49+G54+G59+G44+G39</f>
        <v>0.46591076999999997</v>
      </c>
      <c r="U68" s="176" t="s">
        <v>583</v>
      </c>
      <c r="V68" s="175">
        <f>T68-G67</f>
        <v>0</v>
      </c>
    </row>
    <row r="69" spans="1:22" ht="15.95" customHeight="1" x14ac:dyDescent="0.25">
      <c r="A69" s="264" t="s">
        <v>403</v>
      </c>
      <c r="B69" s="264"/>
      <c r="C69" s="264"/>
      <c r="D69" s="264"/>
      <c r="E69" s="264"/>
      <c r="F69" s="264"/>
      <c r="G69" s="271">
        <v>0.44984897000000001</v>
      </c>
      <c r="H69" s="271"/>
      <c r="I69" s="271"/>
      <c r="J69" s="271"/>
      <c r="K69" s="271"/>
      <c r="L69" s="271"/>
      <c r="T69" s="173">
        <f>G50+G55+G60+G45+G40</f>
        <v>0.44984897000000001</v>
      </c>
      <c r="U69" s="174" t="s">
        <v>584</v>
      </c>
      <c r="V69" s="177">
        <f>T69-G69</f>
        <v>0</v>
      </c>
    </row>
    <row r="70" spans="1:22" ht="15.95" customHeight="1" x14ac:dyDescent="0.25">
      <c r="A70" s="264" t="s">
        <v>404</v>
      </c>
      <c r="B70" s="264"/>
      <c r="C70" s="264"/>
      <c r="D70" s="264"/>
      <c r="E70" s="264"/>
      <c r="F70" s="264"/>
      <c r="G70" s="263" t="s">
        <v>31</v>
      </c>
      <c r="H70" s="263"/>
      <c r="I70" s="263"/>
      <c r="J70" s="263"/>
      <c r="K70" s="263"/>
      <c r="L70" s="263"/>
    </row>
    <row r="71" spans="1:22" ht="29.1" customHeight="1" x14ac:dyDescent="0.25">
      <c r="A71" s="277" t="s">
        <v>405</v>
      </c>
      <c r="B71" s="277"/>
      <c r="C71" s="277"/>
      <c r="D71" s="277"/>
      <c r="E71" s="277"/>
      <c r="F71" s="277"/>
      <c r="G71" s="263" t="s">
        <v>677</v>
      </c>
      <c r="H71" s="263"/>
      <c r="I71" s="263"/>
      <c r="J71" s="263"/>
      <c r="K71" s="263"/>
      <c r="L71" s="263"/>
    </row>
    <row r="72" spans="1:22" ht="38.25" customHeight="1" x14ac:dyDescent="0.25">
      <c r="A72" s="278" t="s">
        <v>406</v>
      </c>
      <c r="B72" s="278"/>
      <c r="C72" s="278"/>
      <c r="D72" s="278"/>
      <c r="E72" s="278"/>
      <c r="F72" s="278"/>
      <c r="G72" s="263" t="s">
        <v>572</v>
      </c>
      <c r="H72" s="263"/>
      <c r="I72" s="263"/>
      <c r="J72" s="263"/>
      <c r="K72" s="263"/>
      <c r="L72" s="263"/>
    </row>
    <row r="73" spans="1:22" ht="15" customHeight="1" x14ac:dyDescent="0.25">
      <c r="A73" s="278" t="s">
        <v>407</v>
      </c>
      <c r="B73" s="278"/>
      <c r="C73" s="278"/>
      <c r="D73" s="278"/>
      <c r="E73" s="278"/>
      <c r="F73" s="278"/>
      <c r="G73" s="263" t="s">
        <v>31</v>
      </c>
      <c r="H73" s="263"/>
      <c r="I73" s="263"/>
      <c r="J73" s="263"/>
      <c r="K73" s="263"/>
      <c r="L73" s="263"/>
    </row>
    <row r="74" spans="1:22" ht="81" customHeight="1" x14ac:dyDescent="0.25">
      <c r="A74" s="278" t="s">
        <v>408</v>
      </c>
      <c r="B74" s="278"/>
      <c r="C74" s="278"/>
      <c r="D74" s="278"/>
      <c r="E74" s="278"/>
      <c r="F74" s="278"/>
      <c r="G74" s="263" t="s">
        <v>573</v>
      </c>
      <c r="H74" s="263"/>
      <c r="I74" s="263"/>
      <c r="J74" s="263"/>
      <c r="K74" s="263"/>
      <c r="L74" s="263"/>
    </row>
    <row r="75" spans="1:22" ht="15" customHeight="1" x14ac:dyDescent="0.25">
      <c r="A75" s="279" t="s">
        <v>566</v>
      </c>
      <c r="B75" s="279"/>
      <c r="C75" s="279"/>
      <c r="D75" s="279"/>
      <c r="E75" s="279"/>
      <c r="F75" s="279"/>
      <c r="G75" s="263" t="s">
        <v>31</v>
      </c>
      <c r="H75" s="263"/>
      <c r="I75" s="263"/>
      <c r="J75" s="263"/>
      <c r="K75" s="263"/>
      <c r="L75" s="263"/>
    </row>
    <row r="76" spans="1:22" ht="15" customHeight="1" x14ac:dyDescent="0.25">
      <c r="A76" s="262" t="s">
        <v>567</v>
      </c>
      <c r="B76" s="262"/>
      <c r="C76" s="262"/>
      <c r="D76" s="262"/>
      <c r="E76" s="262"/>
      <c r="F76" s="262"/>
      <c r="G76" s="263" t="s">
        <v>31</v>
      </c>
      <c r="H76" s="263"/>
      <c r="I76" s="263"/>
      <c r="J76" s="263"/>
      <c r="K76" s="263"/>
      <c r="L76" s="263"/>
    </row>
    <row r="77" spans="1:22" ht="28.5" customHeight="1" x14ac:dyDescent="0.25">
      <c r="A77" s="264" t="s">
        <v>568</v>
      </c>
      <c r="B77" s="264"/>
      <c r="C77" s="264"/>
      <c r="D77" s="264"/>
      <c r="E77" s="264"/>
      <c r="F77" s="264"/>
      <c r="G77" s="263" t="s">
        <v>31</v>
      </c>
      <c r="H77" s="263"/>
      <c r="I77" s="263"/>
      <c r="J77" s="263"/>
      <c r="K77" s="263"/>
      <c r="L77" s="263"/>
    </row>
    <row r="78" spans="1:22" ht="15.75" x14ac:dyDescent="0.25">
      <c r="A78" s="262" t="s">
        <v>398</v>
      </c>
      <c r="B78" s="262"/>
      <c r="C78" s="262"/>
      <c r="D78" s="262"/>
      <c r="E78" s="262"/>
      <c r="F78" s="262"/>
      <c r="G78" s="263"/>
      <c r="H78" s="263"/>
      <c r="I78" s="263"/>
      <c r="J78" s="263"/>
      <c r="K78" s="263"/>
      <c r="L78" s="263"/>
    </row>
    <row r="79" spans="1:22" ht="15.75" x14ac:dyDescent="0.25">
      <c r="A79" s="262" t="s">
        <v>569</v>
      </c>
      <c r="B79" s="262"/>
      <c r="C79" s="262"/>
      <c r="D79" s="262"/>
      <c r="E79" s="262"/>
      <c r="F79" s="262"/>
      <c r="G79" s="263" t="s">
        <v>31</v>
      </c>
      <c r="H79" s="263"/>
      <c r="I79" s="263"/>
      <c r="J79" s="263"/>
      <c r="K79" s="263"/>
      <c r="L79" s="263"/>
    </row>
    <row r="80" spans="1:22" ht="15.75" x14ac:dyDescent="0.25">
      <c r="A80" s="262" t="s">
        <v>448</v>
      </c>
      <c r="B80" s="262"/>
      <c r="C80" s="262"/>
      <c r="D80" s="262"/>
      <c r="E80" s="262"/>
      <c r="F80" s="262"/>
      <c r="G80" s="263" t="s">
        <v>31</v>
      </c>
      <c r="H80" s="263"/>
      <c r="I80" s="263"/>
      <c r="J80" s="263"/>
      <c r="K80" s="263"/>
      <c r="L80" s="263"/>
    </row>
    <row r="81" spans="1:12" ht="15.75" x14ac:dyDescent="0.25">
      <c r="A81" s="264" t="s">
        <v>409</v>
      </c>
      <c r="B81" s="264"/>
      <c r="C81" s="264"/>
      <c r="D81" s="264"/>
      <c r="E81" s="264"/>
      <c r="F81" s="264"/>
      <c r="G81" s="263" t="s">
        <v>31</v>
      </c>
      <c r="H81" s="263"/>
      <c r="I81" s="263"/>
      <c r="J81" s="263"/>
      <c r="K81" s="263"/>
      <c r="L81" s="263"/>
    </row>
    <row r="82" spans="1:12" ht="15.75" x14ac:dyDescent="0.25">
      <c r="A82" s="264" t="s">
        <v>410</v>
      </c>
      <c r="B82" s="264"/>
      <c r="C82" s="264"/>
      <c r="D82" s="264"/>
      <c r="E82" s="264"/>
      <c r="F82" s="264"/>
      <c r="G82" s="263"/>
      <c r="H82" s="263"/>
      <c r="I82" s="263"/>
      <c r="J82" s="263"/>
      <c r="K82" s="263"/>
      <c r="L82" s="263"/>
    </row>
    <row r="83" spans="1:12" ht="15.75" x14ac:dyDescent="0.25">
      <c r="A83" s="277" t="s">
        <v>449</v>
      </c>
      <c r="B83" s="277"/>
      <c r="C83" s="277"/>
      <c r="D83" s="277"/>
      <c r="E83" s="277"/>
      <c r="F83" s="277"/>
      <c r="G83" s="263" t="s">
        <v>31</v>
      </c>
      <c r="H83" s="263"/>
      <c r="I83" s="263"/>
      <c r="J83" s="263"/>
      <c r="K83" s="263"/>
      <c r="L83" s="263"/>
    </row>
    <row r="84" spans="1:12" ht="15.75" x14ac:dyDescent="0.25">
      <c r="A84" s="278" t="s">
        <v>450</v>
      </c>
      <c r="B84" s="278"/>
      <c r="C84" s="278"/>
      <c r="D84" s="278"/>
      <c r="E84" s="278"/>
      <c r="F84" s="278"/>
      <c r="G84" s="263" t="s">
        <v>31</v>
      </c>
      <c r="H84" s="263"/>
      <c r="I84" s="263"/>
      <c r="J84" s="263"/>
      <c r="K84" s="263"/>
      <c r="L84" s="263"/>
    </row>
    <row r="85" spans="1:12" ht="15.75" x14ac:dyDescent="0.25">
      <c r="A85" s="279" t="s">
        <v>451</v>
      </c>
      <c r="B85" s="279"/>
      <c r="C85" s="279"/>
      <c r="D85" s="279"/>
      <c r="E85" s="279"/>
      <c r="F85" s="279"/>
      <c r="G85" s="263" t="s">
        <v>31</v>
      </c>
      <c r="H85" s="263"/>
      <c r="I85" s="263"/>
      <c r="J85" s="263"/>
      <c r="K85" s="263"/>
      <c r="L85" s="263"/>
    </row>
    <row r="86" spans="1:12" ht="36.75" customHeight="1" x14ac:dyDescent="0.25">
      <c r="A86" s="264" t="s">
        <v>411</v>
      </c>
      <c r="B86" s="264"/>
      <c r="C86" s="264"/>
      <c r="D86" s="264"/>
      <c r="E86" s="264"/>
      <c r="F86" s="264"/>
      <c r="G86" s="263" t="s">
        <v>570</v>
      </c>
      <c r="H86" s="263"/>
      <c r="I86" s="263"/>
      <c r="J86" s="263"/>
      <c r="K86" s="263"/>
      <c r="L86" s="263"/>
    </row>
    <row r="87" spans="1:12" ht="30" customHeight="1" x14ac:dyDescent="0.25">
      <c r="A87" s="264" t="s">
        <v>412</v>
      </c>
      <c r="B87" s="264"/>
      <c r="C87" s="264"/>
      <c r="D87" s="264"/>
      <c r="E87" s="264"/>
      <c r="F87" s="264"/>
      <c r="G87" s="263"/>
      <c r="H87" s="263"/>
      <c r="I87" s="263"/>
      <c r="J87" s="263"/>
      <c r="K87" s="263"/>
      <c r="L87" s="263"/>
    </row>
    <row r="88" spans="1:12" ht="15" x14ac:dyDescent="0.25">
      <c r="A88" s="277" t="s">
        <v>452</v>
      </c>
      <c r="B88" s="277"/>
      <c r="C88" s="277"/>
      <c r="D88" s="277"/>
      <c r="E88" s="277"/>
      <c r="F88" s="277"/>
      <c r="G88" s="280" t="s">
        <v>581</v>
      </c>
      <c r="H88" s="280"/>
      <c r="I88" s="280"/>
      <c r="J88" s="280"/>
      <c r="K88" s="280"/>
      <c r="L88" s="280"/>
    </row>
    <row r="89" spans="1:12" ht="15" x14ac:dyDescent="0.25">
      <c r="A89" s="278" t="s">
        <v>453</v>
      </c>
      <c r="B89" s="278"/>
      <c r="C89" s="278"/>
      <c r="D89" s="278"/>
      <c r="E89" s="278"/>
      <c r="F89" s="278"/>
      <c r="G89" s="281"/>
      <c r="H89" s="282"/>
      <c r="I89" s="282"/>
      <c r="J89" s="282"/>
      <c r="K89" s="282"/>
      <c r="L89" s="283"/>
    </row>
    <row r="90" spans="1:12" ht="15" x14ac:dyDescent="0.25">
      <c r="A90" s="278" t="s">
        <v>454</v>
      </c>
      <c r="B90" s="278"/>
      <c r="C90" s="278"/>
      <c r="D90" s="278"/>
      <c r="E90" s="278"/>
      <c r="F90" s="278"/>
      <c r="G90" s="281"/>
      <c r="H90" s="282"/>
      <c r="I90" s="282"/>
      <c r="J90" s="282"/>
      <c r="K90" s="282"/>
      <c r="L90" s="283"/>
    </row>
    <row r="91" spans="1:12" ht="15" x14ac:dyDescent="0.25">
      <c r="A91" s="278" t="s">
        <v>455</v>
      </c>
      <c r="B91" s="278"/>
      <c r="C91" s="278"/>
      <c r="D91" s="278"/>
      <c r="E91" s="278"/>
      <c r="F91" s="278"/>
      <c r="G91" s="281"/>
      <c r="H91" s="282"/>
      <c r="I91" s="282"/>
      <c r="J91" s="282"/>
      <c r="K91" s="282"/>
      <c r="L91" s="283"/>
    </row>
    <row r="92" spans="1:12" ht="15" x14ac:dyDescent="0.25">
      <c r="A92" s="279" t="s">
        <v>456</v>
      </c>
      <c r="B92" s="279"/>
      <c r="C92" s="279"/>
      <c r="D92" s="279"/>
      <c r="E92" s="279"/>
      <c r="F92" s="279"/>
      <c r="G92" s="284"/>
      <c r="H92" s="285"/>
      <c r="I92" s="285"/>
      <c r="J92" s="285"/>
      <c r="K92" s="285"/>
      <c r="L92" s="286"/>
    </row>
  </sheetData>
  <mergeCells count="151">
    <mergeCell ref="A82:F82"/>
    <mergeCell ref="G82:L82"/>
    <mergeCell ref="A88:F88"/>
    <mergeCell ref="G88:L92"/>
    <mergeCell ref="A89:F89"/>
    <mergeCell ref="A90:F90"/>
    <mergeCell ref="A91:F91"/>
    <mergeCell ref="A92:F92"/>
    <mergeCell ref="A83:F83"/>
    <mergeCell ref="G83:L83"/>
    <mergeCell ref="A84:F84"/>
    <mergeCell ref="G84:L84"/>
    <mergeCell ref="A85:F85"/>
    <mergeCell ref="G85:L85"/>
    <mergeCell ref="A86:F86"/>
    <mergeCell ref="G86:L86"/>
    <mergeCell ref="A87:F87"/>
    <mergeCell ref="G87:L87"/>
    <mergeCell ref="A77:F77"/>
    <mergeCell ref="G77:L77"/>
    <mergeCell ref="A78:F78"/>
    <mergeCell ref="G78:L78"/>
    <mergeCell ref="A79:F79"/>
    <mergeCell ref="G79:L79"/>
    <mergeCell ref="A80:F80"/>
    <mergeCell ref="G80:L80"/>
    <mergeCell ref="A81:F81"/>
    <mergeCell ref="G81:L81"/>
    <mergeCell ref="A72:F72"/>
    <mergeCell ref="G72:L72"/>
    <mergeCell ref="A73:F73"/>
    <mergeCell ref="G73:L73"/>
    <mergeCell ref="A74:F74"/>
    <mergeCell ref="G74:L74"/>
    <mergeCell ref="A75:F75"/>
    <mergeCell ref="G75:L75"/>
    <mergeCell ref="A76:F76"/>
    <mergeCell ref="G76:L76"/>
    <mergeCell ref="A67:F67"/>
    <mergeCell ref="G67:L67"/>
    <mergeCell ref="A68:F68"/>
    <mergeCell ref="G68:L68"/>
    <mergeCell ref="A69:F69"/>
    <mergeCell ref="G69:L69"/>
    <mergeCell ref="A70:F70"/>
    <mergeCell ref="G70:L70"/>
    <mergeCell ref="A71:F71"/>
    <mergeCell ref="G71:L71"/>
    <mergeCell ref="A51:F51"/>
    <mergeCell ref="A63:F63"/>
    <mergeCell ref="G63:L63"/>
    <mergeCell ref="A64:F64"/>
    <mergeCell ref="G64:L64"/>
    <mergeCell ref="A65:F65"/>
    <mergeCell ref="G65:L65"/>
    <mergeCell ref="A66:F66"/>
    <mergeCell ref="G66:L66"/>
    <mergeCell ref="A61:F61"/>
    <mergeCell ref="G61:L61"/>
    <mergeCell ref="A62:F62"/>
    <mergeCell ref="G62:L62"/>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45:F45"/>
    <mergeCell ref="G45:L45"/>
    <mergeCell ref="A46:F46"/>
    <mergeCell ref="G46:L46"/>
    <mergeCell ref="G48:L48"/>
    <mergeCell ref="A49:F49"/>
    <mergeCell ref="G49:L49"/>
    <mergeCell ref="A50:F50"/>
    <mergeCell ref="G50:L50"/>
    <mergeCell ref="A25:F25"/>
    <mergeCell ref="G25:L25"/>
    <mergeCell ref="A26:F26"/>
    <mergeCell ref="G26:L26"/>
    <mergeCell ref="A27:F27"/>
    <mergeCell ref="A28:F28"/>
    <mergeCell ref="A37:F37"/>
    <mergeCell ref="G37:L37"/>
    <mergeCell ref="A38:F38"/>
    <mergeCell ref="G38:L38"/>
    <mergeCell ref="A29:F29"/>
    <mergeCell ref="G29:L29"/>
    <mergeCell ref="A30:F30"/>
    <mergeCell ref="G30:L30"/>
    <mergeCell ref="A31:F31"/>
    <mergeCell ref="G31:L31"/>
    <mergeCell ref="A32:F32"/>
    <mergeCell ref="G32:L32"/>
    <mergeCell ref="G27:L27"/>
    <mergeCell ref="G28:L28"/>
    <mergeCell ref="A34:F34"/>
    <mergeCell ref="G34:L34"/>
    <mergeCell ref="A33:F33"/>
    <mergeCell ref="G33:L33"/>
    <mergeCell ref="A20:F20"/>
    <mergeCell ref="G20:L20"/>
    <mergeCell ref="A21:F21"/>
    <mergeCell ref="G21:L21"/>
    <mergeCell ref="A22:F22"/>
    <mergeCell ref="G22:L22"/>
    <mergeCell ref="A23:F23"/>
    <mergeCell ref="G23:L23"/>
    <mergeCell ref="A24:F24"/>
    <mergeCell ref="G24:L24"/>
    <mergeCell ref="A5:L5"/>
    <mergeCell ref="A7:L7"/>
    <mergeCell ref="A9:L9"/>
    <mergeCell ref="A10:L10"/>
    <mergeCell ref="A12:L12"/>
    <mergeCell ref="A13:L13"/>
    <mergeCell ref="A15:L15"/>
    <mergeCell ref="A16:L16"/>
    <mergeCell ref="A18:L18"/>
    <mergeCell ref="G51:L51"/>
    <mergeCell ref="A52:F52"/>
    <mergeCell ref="G52:L52"/>
    <mergeCell ref="A53:F53"/>
    <mergeCell ref="G53:L53"/>
    <mergeCell ref="A35:F35"/>
    <mergeCell ref="G35:L35"/>
    <mergeCell ref="A36:F36"/>
    <mergeCell ref="G36:L36"/>
    <mergeCell ref="A47:F47"/>
    <mergeCell ref="G47:L47"/>
    <mergeCell ref="A48:F48"/>
    <mergeCell ref="A39:F39"/>
    <mergeCell ref="G39:L39"/>
    <mergeCell ref="A40:F40"/>
    <mergeCell ref="G40:L40"/>
    <mergeCell ref="A41:F41"/>
    <mergeCell ref="G41:L41"/>
    <mergeCell ref="A42:F42"/>
    <mergeCell ref="G42:L42"/>
    <mergeCell ref="A43:F43"/>
    <mergeCell ref="G43:L43"/>
    <mergeCell ref="A44:F44"/>
    <mergeCell ref="G44:L44"/>
  </mergeCells>
  <conditionalFormatting sqref="V67:V69">
    <cfRule type="cellIs" dxfId="0" priority="1" operator="equal">
      <formula>"&gt;0"</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B4" sqref="B4:T4"/>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86" t="s">
        <v>585</v>
      </c>
      <c r="C4" s="186"/>
      <c r="D4" s="186"/>
      <c r="E4" s="186"/>
      <c r="F4" s="186"/>
      <c r="G4" s="186"/>
      <c r="H4" s="186"/>
      <c r="I4" s="186"/>
      <c r="J4" s="186"/>
      <c r="K4" s="186"/>
      <c r="L4" s="186"/>
      <c r="M4" s="186"/>
      <c r="N4" s="186"/>
      <c r="O4" s="186"/>
      <c r="P4" s="186"/>
      <c r="Q4" s="186"/>
      <c r="R4" s="186"/>
      <c r="S4" s="186"/>
      <c r="T4" s="186"/>
    </row>
    <row r="6" spans="1:20" s="1" customFormat="1" ht="18.95" customHeight="1" x14ac:dyDescent="0.3">
      <c r="A6" s="187" t="s">
        <v>3</v>
      </c>
      <c r="B6" s="187"/>
      <c r="C6" s="187"/>
      <c r="D6" s="187"/>
      <c r="E6" s="187"/>
      <c r="F6" s="187"/>
      <c r="G6" s="187"/>
      <c r="H6" s="187"/>
      <c r="I6" s="187"/>
      <c r="J6" s="187"/>
      <c r="K6" s="187"/>
      <c r="L6" s="187"/>
      <c r="M6" s="187"/>
      <c r="N6" s="187"/>
      <c r="O6" s="187"/>
      <c r="P6" s="187"/>
      <c r="Q6" s="187"/>
      <c r="R6" s="187"/>
      <c r="S6" s="187"/>
      <c r="T6" s="187"/>
    </row>
    <row r="8" spans="1:20" s="1" customFormat="1" ht="15.95" customHeight="1" x14ac:dyDescent="0.25">
      <c r="A8" s="186" t="s">
        <v>674</v>
      </c>
      <c r="B8" s="186"/>
      <c r="C8" s="186"/>
      <c r="D8" s="186"/>
      <c r="E8" s="186"/>
      <c r="F8" s="186"/>
      <c r="G8" s="186"/>
      <c r="H8" s="186"/>
      <c r="I8" s="186"/>
      <c r="J8" s="186"/>
      <c r="K8" s="186"/>
      <c r="L8" s="186"/>
      <c r="M8" s="186"/>
      <c r="N8" s="186"/>
      <c r="O8" s="186"/>
      <c r="P8" s="186"/>
      <c r="Q8" s="186"/>
      <c r="R8" s="186"/>
      <c r="S8" s="186"/>
      <c r="T8" s="186"/>
    </row>
    <row r="9" spans="1:20" s="1" customFormat="1" ht="15.95" customHeight="1" x14ac:dyDescent="0.25">
      <c r="A9" s="184" t="s">
        <v>4</v>
      </c>
      <c r="B9" s="184"/>
      <c r="C9" s="184"/>
      <c r="D9" s="184"/>
      <c r="E9" s="184"/>
      <c r="F9" s="184"/>
      <c r="G9" s="184"/>
      <c r="H9" s="184"/>
      <c r="I9" s="184"/>
      <c r="J9" s="184"/>
      <c r="K9" s="184"/>
      <c r="L9" s="184"/>
      <c r="M9" s="184"/>
      <c r="N9" s="184"/>
      <c r="O9" s="184"/>
      <c r="P9" s="184"/>
      <c r="Q9" s="184"/>
      <c r="R9" s="184"/>
      <c r="S9" s="184"/>
      <c r="T9" s="184"/>
    </row>
    <row r="11" spans="1:20" s="1" customFormat="1" ht="15.95" customHeight="1" x14ac:dyDescent="0.25">
      <c r="A11" s="186" t="s">
        <v>5</v>
      </c>
      <c r="B11" s="186"/>
      <c r="C11" s="186"/>
      <c r="D11" s="186"/>
      <c r="E11" s="186"/>
      <c r="F11" s="186"/>
      <c r="G11" s="186"/>
      <c r="H11" s="186"/>
      <c r="I11" s="186"/>
      <c r="J11" s="186"/>
      <c r="K11" s="186"/>
      <c r="L11" s="186"/>
      <c r="M11" s="186"/>
      <c r="N11" s="186"/>
      <c r="O11" s="186"/>
      <c r="P11" s="186"/>
      <c r="Q11" s="186"/>
      <c r="R11" s="186"/>
      <c r="S11" s="186"/>
      <c r="T11" s="186"/>
    </row>
    <row r="12" spans="1:20" s="1" customFormat="1" ht="15.95" customHeight="1" x14ac:dyDescent="0.25">
      <c r="A12" s="184" t="s">
        <v>6</v>
      </c>
      <c r="B12" s="184"/>
      <c r="C12" s="184"/>
      <c r="D12" s="184"/>
      <c r="E12" s="184"/>
      <c r="F12" s="184"/>
      <c r="G12" s="184"/>
      <c r="H12" s="184"/>
      <c r="I12" s="184"/>
      <c r="J12" s="184"/>
      <c r="K12" s="184"/>
      <c r="L12" s="184"/>
      <c r="M12" s="184"/>
      <c r="N12" s="184"/>
      <c r="O12" s="184"/>
      <c r="P12" s="184"/>
      <c r="Q12" s="184"/>
      <c r="R12" s="184"/>
      <c r="S12" s="184"/>
      <c r="T12" s="184"/>
    </row>
    <row r="14" spans="1:20" s="1" customFormat="1" ht="15.95" customHeight="1" x14ac:dyDescent="0.25">
      <c r="A14" s="183" t="s">
        <v>480</v>
      </c>
      <c r="B14" s="183"/>
      <c r="C14" s="183"/>
      <c r="D14" s="183"/>
      <c r="E14" s="183"/>
      <c r="F14" s="183"/>
      <c r="G14" s="183"/>
      <c r="H14" s="183"/>
      <c r="I14" s="183"/>
      <c r="J14" s="183"/>
      <c r="K14" s="183"/>
      <c r="L14" s="183"/>
      <c r="M14" s="183"/>
      <c r="N14" s="183"/>
      <c r="O14" s="183"/>
      <c r="P14" s="183"/>
      <c r="Q14" s="183"/>
      <c r="R14" s="183"/>
      <c r="S14" s="183"/>
      <c r="T14" s="183"/>
    </row>
    <row r="15" spans="1:20" s="1" customFormat="1" ht="15.95" customHeight="1" x14ac:dyDescent="0.25">
      <c r="A15" s="184" t="s">
        <v>7</v>
      </c>
      <c r="B15" s="184"/>
      <c r="C15" s="184"/>
      <c r="D15" s="184"/>
      <c r="E15" s="184"/>
      <c r="F15" s="184"/>
      <c r="G15" s="184"/>
      <c r="H15" s="184"/>
      <c r="I15" s="184"/>
      <c r="J15" s="184"/>
      <c r="K15" s="184"/>
      <c r="L15" s="184"/>
      <c r="M15" s="184"/>
      <c r="N15" s="184"/>
      <c r="O15" s="184"/>
      <c r="P15" s="184"/>
      <c r="Q15" s="184"/>
      <c r="R15" s="184"/>
      <c r="S15" s="184"/>
      <c r="T15" s="184"/>
    </row>
    <row r="16" spans="1:20" ht="36.950000000000003" customHeight="1" x14ac:dyDescent="0.3">
      <c r="B16" s="191" t="s">
        <v>38</v>
      </c>
      <c r="C16" s="191"/>
      <c r="D16" s="191"/>
      <c r="E16" s="191"/>
      <c r="F16" s="191"/>
      <c r="G16" s="191"/>
      <c r="H16" s="191"/>
      <c r="I16" s="191"/>
      <c r="J16" s="191"/>
      <c r="K16" s="191"/>
      <c r="L16" s="191"/>
      <c r="M16" s="191"/>
      <c r="N16" s="191"/>
      <c r="O16" s="191"/>
      <c r="P16" s="191"/>
      <c r="Q16" s="191"/>
      <c r="R16" s="191"/>
      <c r="S16" s="191"/>
      <c r="T16" s="191"/>
    </row>
    <row r="18" spans="2:20" s="1" customFormat="1" ht="15.95" customHeight="1" x14ac:dyDescent="0.25">
      <c r="B18" s="188" t="s">
        <v>9</v>
      </c>
      <c r="C18" s="188" t="s">
        <v>39</v>
      </c>
      <c r="D18" s="188" t="s">
        <v>40</v>
      </c>
      <c r="E18" s="188" t="s">
        <v>41</v>
      </c>
      <c r="F18" s="188" t="s">
        <v>42</v>
      </c>
      <c r="G18" s="188" t="s">
        <v>43</v>
      </c>
      <c r="H18" s="188" t="s">
        <v>44</v>
      </c>
      <c r="I18" s="188" t="s">
        <v>45</v>
      </c>
      <c r="J18" s="188" t="s">
        <v>46</v>
      </c>
      <c r="K18" s="188" t="s">
        <v>47</v>
      </c>
      <c r="L18" s="188" t="s">
        <v>48</v>
      </c>
      <c r="M18" s="188" t="s">
        <v>49</v>
      </c>
      <c r="N18" s="188" t="s">
        <v>50</v>
      </c>
      <c r="O18" s="188" t="s">
        <v>51</v>
      </c>
      <c r="P18" s="188" t="s">
        <v>52</v>
      </c>
      <c r="Q18" s="188" t="s">
        <v>53</v>
      </c>
      <c r="R18" s="190" t="s">
        <v>54</v>
      </c>
      <c r="S18" s="190"/>
      <c r="T18" s="188" t="s">
        <v>55</v>
      </c>
    </row>
    <row r="19" spans="2:20" s="1" customFormat="1" ht="141.94999999999999" customHeight="1" x14ac:dyDescent="0.25">
      <c r="B19" s="189"/>
      <c r="C19" s="189"/>
      <c r="D19" s="189"/>
      <c r="E19" s="189"/>
      <c r="F19" s="189"/>
      <c r="G19" s="189"/>
      <c r="H19" s="189"/>
      <c r="I19" s="189"/>
      <c r="J19" s="189"/>
      <c r="K19" s="189"/>
      <c r="L19" s="189"/>
      <c r="M19" s="189"/>
      <c r="N19" s="189"/>
      <c r="O19" s="189"/>
      <c r="P19" s="189"/>
      <c r="Q19" s="189"/>
      <c r="R19" s="5" t="s">
        <v>56</v>
      </c>
      <c r="S19" s="5" t="s">
        <v>57</v>
      </c>
      <c r="T19" s="189"/>
    </row>
    <row r="20" spans="2:20" s="6"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N13" sqref="N13"/>
    </sheetView>
  </sheetViews>
  <sheetFormatPr defaultColWidth="9" defaultRowHeight="11.45" customHeight="1" x14ac:dyDescent="0.25"/>
  <cols>
    <col min="1" max="8" width="19.140625" style="7" customWidth="1"/>
    <col min="9" max="9" width="13.42578125" style="7" customWidth="1"/>
    <col min="10" max="11" width="13.57031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86" t="s">
        <v>585</v>
      </c>
      <c r="C4" s="186"/>
      <c r="D4" s="186"/>
      <c r="E4" s="186"/>
      <c r="F4" s="186"/>
      <c r="G4" s="186"/>
      <c r="H4" s="186"/>
      <c r="I4" s="186"/>
      <c r="J4" s="186"/>
      <c r="K4" s="186"/>
      <c r="L4" s="186"/>
      <c r="M4" s="186"/>
      <c r="N4" s="186"/>
      <c r="O4" s="186"/>
      <c r="P4" s="186"/>
      <c r="Q4" s="186"/>
      <c r="R4" s="186"/>
      <c r="S4" s="186"/>
      <c r="T4" s="186"/>
    </row>
    <row r="6" spans="1:20" s="1" customFormat="1" ht="18.95" customHeight="1" x14ac:dyDescent="0.3">
      <c r="A6" s="187" t="s">
        <v>3</v>
      </c>
      <c r="B6" s="187"/>
      <c r="C6" s="187"/>
      <c r="D6" s="187"/>
      <c r="E6" s="187"/>
      <c r="F6" s="187"/>
      <c r="G6" s="187"/>
      <c r="H6" s="187"/>
      <c r="I6" s="187"/>
      <c r="J6" s="187"/>
      <c r="K6" s="187"/>
      <c r="L6" s="187"/>
      <c r="M6" s="187"/>
      <c r="N6" s="187"/>
      <c r="O6" s="187"/>
      <c r="P6" s="187"/>
      <c r="Q6" s="187"/>
      <c r="R6" s="187"/>
      <c r="S6" s="187"/>
      <c r="T6" s="187"/>
    </row>
    <row r="8" spans="1:20" s="1" customFormat="1" ht="15.95" customHeight="1" x14ac:dyDescent="0.25">
      <c r="A8" s="186" t="s">
        <v>674</v>
      </c>
      <c r="B8" s="186"/>
      <c r="C8" s="186"/>
      <c r="D8" s="186"/>
      <c r="E8" s="186"/>
      <c r="F8" s="186"/>
      <c r="G8" s="186"/>
      <c r="H8" s="186"/>
      <c r="I8" s="186"/>
      <c r="J8" s="186"/>
      <c r="K8" s="186"/>
      <c r="L8" s="186"/>
      <c r="M8" s="186"/>
      <c r="N8" s="186"/>
      <c r="O8" s="186"/>
      <c r="P8" s="186"/>
      <c r="Q8" s="186"/>
      <c r="R8" s="186"/>
      <c r="S8" s="186"/>
      <c r="T8" s="186"/>
    </row>
    <row r="9" spans="1:20" s="1" customFormat="1" ht="15.95" customHeight="1" x14ac:dyDescent="0.25">
      <c r="A9" s="184" t="s">
        <v>4</v>
      </c>
      <c r="B9" s="184"/>
      <c r="C9" s="184"/>
      <c r="D9" s="184"/>
      <c r="E9" s="184"/>
      <c r="F9" s="184"/>
      <c r="G9" s="184"/>
      <c r="H9" s="184"/>
      <c r="I9" s="184"/>
      <c r="J9" s="184"/>
      <c r="K9" s="184"/>
      <c r="L9" s="184"/>
      <c r="M9" s="184"/>
      <c r="N9" s="184"/>
      <c r="O9" s="184"/>
      <c r="P9" s="184"/>
      <c r="Q9" s="184"/>
      <c r="R9" s="184"/>
      <c r="S9" s="184"/>
      <c r="T9" s="184"/>
    </row>
    <row r="11" spans="1:20" s="1" customFormat="1" ht="15.95" customHeight="1" x14ac:dyDescent="0.25">
      <c r="A11" s="186" t="s">
        <v>5</v>
      </c>
      <c r="B11" s="186"/>
      <c r="C11" s="186"/>
      <c r="D11" s="186"/>
      <c r="E11" s="186"/>
      <c r="F11" s="186"/>
      <c r="G11" s="186"/>
      <c r="H11" s="186"/>
      <c r="I11" s="186"/>
      <c r="J11" s="186"/>
      <c r="K11" s="186"/>
      <c r="L11" s="186"/>
      <c r="M11" s="186"/>
      <c r="N11" s="186"/>
      <c r="O11" s="186"/>
      <c r="P11" s="186"/>
      <c r="Q11" s="186"/>
      <c r="R11" s="186"/>
      <c r="S11" s="186"/>
      <c r="T11" s="186"/>
    </row>
    <row r="12" spans="1:20" s="1" customFormat="1" ht="15.95" customHeight="1" x14ac:dyDescent="0.25">
      <c r="A12" s="184" t="s">
        <v>6</v>
      </c>
      <c r="B12" s="184"/>
      <c r="C12" s="184"/>
      <c r="D12" s="184"/>
      <c r="E12" s="184"/>
      <c r="F12" s="184"/>
      <c r="G12" s="184"/>
      <c r="H12" s="184"/>
      <c r="I12" s="184"/>
      <c r="J12" s="184"/>
      <c r="K12" s="184"/>
      <c r="L12" s="184"/>
      <c r="M12" s="184"/>
      <c r="N12" s="184"/>
      <c r="O12" s="184"/>
      <c r="P12" s="184"/>
      <c r="Q12" s="184"/>
      <c r="R12" s="184"/>
      <c r="S12" s="184"/>
      <c r="T12" s="184"/>
    </row>
    <row r="14" spans="1:20" s="1" customFormat="1" ht="15.95" customHeight="1" x14ac:dyDescent="0.25">
      <c r="A14" s="183" t="s">
        <v>480</v>
      </c>
      <c r="B14" s="183"/>
      <c r="C14" s="183"/>
      <c r="D14" s="183"/>
      <c r="E14" s="183"/>
      <c r="F14" s="183"/>
      <c r="G14" s="183"/>
      <c r="H14" s="183"/>
      <c r="I14" s="183"/>
      <c r="J14" s="183"/>
      <c r="K14" s="183"/>
      <c r="L14" s="183"/>
      <c r="M14" s="183"/>
      <c r="N14" s="183"/>
      <c r="O14" s="183"/>
      <c r="P14" s="183"/>
      <c r="Q14" s="183"/>
      <c r="R14" s="183"/>
      <c r="S14" s="183"/>
      <c r="T14" s="183"/>
    </row>
    <row r="15" spans="1:20" s="1" customFormat="1" ht="15.95" customHeight="1" x14ac:dyDescent="0.25">
      <c r="A15" s="184" t="s">
        <v>7</v>
      </c>
      <c r="B15" s="184"/>
      <c r="C15" s="184"/>
      <c r="D15" s="184"/>
      <c r="E15" s="184"/>
      <c r="F15" s="184"/>
      <c r="G15" s="184"/>
      <c r="H15" s="184"/>
      <c r="I15" s="184"/>
      <c r="J15" s="184"/>
      <c r="K15" s="184"/>
      <c r="L15" s="184"/>
      <c r="M15" s="184"/>
      <c r="N15" s="184"/>
      <c r="O15" s="184"/>
      <c r="P15" s="184"/>
      <c r="Q15" s="184"/>
      <c r="R15" s="184"/>
      <c r="S15" s="184"/>
      <c r="T15" s="184"/>
    </row>
    <row r="16" spans="1:20" ht="11.1" customHeight="1" x14ac:dyDescent="0.25"/>
    <row r="17" spans="1:20" s="8" customFormat="1" ht="18.95" customHeight="1" x14ac:dyDescent="0.3">
      <c r="A17" s="185" t="s">
        <v>58</v>
      </c>
      <c r="B17" s="185"/>
      <c r="C17" s="185"/>
      <c r="D17" s="185"/>
      <c r="E17" s="185"/>
      <c r="F17" s="185"/>
      <c r="G17" s="185"/>
      <c r="H17" s="185"/>
      <c r="I17" s="185"/>
      <c r="J17" s="185"/>
      <c r="K17" s="185"/>
      <c r="L17" s="185"/>
      <c r="M17" s="185"/>
      <c r="N17" s="185"/>
      <c r="O17" s="185"/>
      <c r="P17" s="185"/>
      <c r="Q17" s="185"/>
      <c r="R17" s="185"/>
      <c r="S17" s="185"/>
      <c r="T17" s="185"/>
    </row>
    <row r="18" spans="1:20" s="1" customFormat="1" ht="15.95" customHeight="1" x14ac:dyDescent="0.25"/>
    <row r="19" spans="1:20" s="1" customFormat="1" ht="15.95" customHeight="1" x14ac:dyDescent="0.25">
      <c r="A19" s="188" t="s">
        <v>9</v>
      </c>
      <c r="B19" s="188" t="s">
        <v>59</v>
      </c>
      <c r="C19" s="188"/>
      <c r="D19" s="188" t="s">
        <v>60</v>
      </c>
      <c r="E19" s="188" t="s">
        <v>61</v>
      </c>
      <c r="F19" s="188"/>
      <c r="G19" s="188" t="s">
        <v>62</v>
      </c>
      <c r="H19" s="188"/>
      <c r="I19" s="188" t="s">
        <v>63</v>
      </c>
      <c r="J19" s="188"/>
      <c r="K19" s="188" t="s">
        <v>64</v>
      </c>
      <c r="L19" s="188" t="s">
        <v>65</v>
      </c>
      <c r="M19" s="188"/>
      <c r="N19" s="188" t="s">
        <v>66</v>
      </c>
      <c r="O19" s="188"/>
      <c r="P19" s="188" t="s">
        <v>67</v>
      </c>
      <c r="Q19" s="190" t="s">
        <v>68</v>
      </c>
      <c r="R19" s="190"/>
      <c r="S19" s="190" t="s">
        <v>69</v>
      </c>
      <c r="T19" s="190"/>
    </row>
    <row r="20" spans="1:20" s="1" customFormat="1" ht="95.1" customHeight="1" x14ac:dyDescent="0.25">
      <c r="A20" s="192"/>
      <c r="B20" s="193"/>
      <c r="C20" s="194"/>
      <c r="D20" s="192"/>
      <c r="E20" s="193"/>
      <c r="F20" s="194"/>
      <c r="G20" s="193"/>
      <c r="H20" s="194"/>
      <c r="I20" s="193"/>
      <c r="J20" s="194"/>
      <c r="K20" s="189"/>
      <c r="L20" s="193"/>
      <c r="M20" s="194"/>
      <c r="N20" s="193"/>
      <c r="O20" s="194"/>
      <c r="P20" s="189"/>
      <c r="Q20" s="5" t="s">
        <v>70</v>
      </c>
      <c r="R20" s="5" t="s">
        <v>71</v>
      </c>
      <c r="S20" s="5" t="s">
        <v>72</v>
      </c>
      <c r="T20" s="5" t="s">
        <v>73</v>
      </c>
    </row>
    <row r="21" spans="1:20" s="1" customFormat="1" ht="15.95" customHeight="1" x14ac:dyDescent="0.25">
      <c r="A21" s="189"/>
      <c r="B21" s="5" t="s">
        <v>74</v>
      </c>
      <c r="C21" s="5" t="s">
        <v>75</v>
      </c>
      <c r="D21" s="189"/>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O13" sqref="O13"/>
    </sheetView>
  </sheetViews>
  <sheetFormatPr defaultColWidth="9" defaultRowHeight="11.45" customHeight="1"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86" t="s">
        <v>585</v>
      </c>
      <c r="C4" s="186"/>
      <c r="D4" s="186"/>
      <c r="E4" s="186"/>
      <c r="F4" s="186"/>
      <c r="G4" s="186"/>
      <c r="H4" s="186"/>
      <c r="I4" s="186"/>
      <c r="J4" s="186"/>
      <c r="K4" s="186"/>
      <c r="L4" s="186"/>
      <c r="M4" s="186"/>
      <c r="N4" s="186"/>
      <c r="O4" s="186"/>
      <c r="P4" s="186"/>
      <c r="Q4" s="186"/>
      <c r="R4" s="186"/>
      <c r="S4" s="186"/>
      <c r="T4" s="186"/>
    </row>
    <row r="6" spans="1:20" s="1" customFormat="1" ht="18.95" customHeight="1" x14ac:dyDescent="0.3">
      <c r="A6" s="187" t="s">
        <v>3</v>
      </c>
      <c r="B6" s="187"/>
      <c r="C6" s="187"/>
      <c r="D6" s="187"/>
      <c r="E6" s="187"/>
      <c r="F6" s="187"/>
      <c r="G6" s="187"/>
      <c r="H6" s="187"/>
      <c r="I6" s="187"/>
      <c r="J6" s="187"/>
      <c r="K6" s="187"/>
      <c r="L6" s="187"/>
      <c r="M6" s="187"/>
      <c r="N6" s="187"/>
      <c r="O6" s="187"/>
      <c r="P6" s="187"/>
      <c r="Q6" s="187"/>
      <c r="R6" s="187"/>
      <c r="S6" s="187"/>
      <c r="T6" s="187"/>
    </row>
    <row r="8" spans="1:20" s="1" customFormat="1" ht="15.95" customHeight="1" x14ac:dyDescent="0.25">
      <c r="A8" s="186" t="s">
        <v>674</v>
      </c>
      <c r="B8" s="186"/>
      <c r="C8" s="186"/>
      <c r="D8" s="186"/>
      <c r="E8" s="186"/>
      <c r="F8" s="186"/>
      <c r="G8" s="186"/>
      <c r="H8" s="186"/>
      <c r="I8" s="186"/>
      <c r="J8" s="186"/>
      <c r="K8" s="186"/>
      <c r="L8" s="186"/>
      <c r="M8" s="186"/>
      <c r="N8" s="186"/>
      <c r="O8" s="186"/>
      <c r="P8" s="186"/>
      <c r="Q8" s="186"/>
      <c r="R8" s="186"/>
      <c r="S8" s="186"/>
      <c r="T8" s="186"/>
    </row>
    <row r="9" spans="1:20" s="1" customFormat="1" ht="15.95" customHeight="1" x14ac:dyDescent="0.25">
      <c r="A9" s="184" t="s">
        <v>4</v>
      </c>
      <c r="B9" s="184"/>
      <c r="C9" s="184"/>
      <c r="D9" s="184"/>
      <c r="E9" s="184"/>
      <c r="F9" s="184"/>
      <c r="G9" s="184"/>
      <c r="H9" s="184"/>
      <c r="I9" s="184"/>
      <c r="J9" s="184"/>
      <c r="K9" s="184"/>
      <c r="L9" s="184"/>
      <c r="M9" s="184"/>
      <c r="N9" s="184"/>
      <c r="O9" s="184"/>
      <c r="P9" s="184"/>
      <c r="Q9" s="184"/>
      <c r="R9" s="184"/>
      <c r="S9" s="184"/>
      <c r="T9" s="184"/>
    </row>
    <row r="11" spans="1:20" s="1" customFormat="1" ht="15.95" customHeight="1" x14ac:dyDescent="0.25">
      <c r="A11" s="186" t="s">
        <v>5</v>
      </c>
      <c r="B11" s="186"/>
      <c r="C11" s="186"/>
      <c r="D11" s="186"/>
      <c r="E11" s="186"/>
      <c r="F11" s="186"/>
      <c r="G11" s="186"/>
      <c r="H11" s="186"/>
      <c r="I11" s="186"/>
      <c r="J11" s="186"/>
      <c r="K11" s="186"/>
      <c r="L11" s="186"/>
      <c r="M11" s="186"/>
      <c r="N11" s="186"/>
      <c r="O11" s="186"/>
      <c r="P11" s="186"/>
      <c r="Q11" s="186"/>
      <c r="R11" s="186"/>
      <c r="S11" s="186"/>
      <c r="T11" s="186"/>
    </row>
    <row r="12" spans="1:20" s="1" customFormat="1" ht="15.95" customHeight="1" x14ac:dyDescent="0.25">
      <c r="A12" s="184" t="s">
        <v>6</v>
      </c>
      <c r="B12" s="184"/>
      <c r="C12" s="184"/>
      <c r="D12" s="184"/>
      <c r="E12" s="184"/>
      <c r="F12" s="184"/>
      <c r="G12" s="184"/>
      <c r="H12" s="184"/>
      <c r="I12" s="184"/>
      <c r="J12" s="184"/>
      <c r="K12" s="184"/>
      <c r="L12" s="184"/>
      <c r="M12" s="184"/>
      <c r="N12" s="184"/>
      <c r="O12" s="184"/>
      <c r="P12" s="184"/>
      <c r="Q12" s="184"/>
      <c r="R12" s="184"/>
      <c r="S12" s="184"/>
      <c r="T12" s="184"/>
    </row>
    <row r="14" spans="1:20" s="1" customFormat="1" ht="15.95" customHeight="1" x14ac:dyDescent="0.25">
      <c r="A14" s="183" t="s">
        <v>480</v>
      </c>
      <c r="B14" s="183"/>
      <c r="C14" s="183"/>
      <c r="D14" s="183"/>
      <c r="E14" s="183"/>
      <c r="F14" s="183"/>
      <c r="G14" s="183"/>
      <c r="H14" s="183"/>
      <c r="I14" s="183"/>
      <c r="J14" s="183"/>
      <c r="K14" s="183"/>
      <c r="L14" s="183"/>
      <c r="M14" s="183"/>
      <c r="N14" s="183"/>
      <c r="O14" s="183"/>
      <c r="P14" s="183"/>
      <c r="Q14" s="183"/>
      <c r="R14" s="183"/>
      <c r="S14" s="183"/>
      <c r="T14" s="183"/>
    </row>
    <row r="15" spans="1:20" s="1" customFormat="1" ht="15.95" customHeight="1" x14ac:dyDescent="0.25">
      <c r="A15" s="184" t="s">
        <v>7</v>
      </c>
      <c r="B15" s="184"/>
      <c r="C15" s="184"/>
      <c r="D15" s="184"/>
      <c r="E15" s="184"/>
      <c r="F15" s="184"/>
      <c r="G15" s="184"/>
      <c r="H15" s="184"/>
      <c r="I15" s="184"/>
      <c r="J15" s="184"/>
      <c r="K15" s="184"/>
      <c r="L15" s="184"/>
      <c r="M15" s="184"/>
      <c r="N15" s="184"/>
      <c r="O15" s="184"/>
      <c r="P15" s="184"/>
      <c r="Q15" s="184"/>
      <c r="R15" s="184"/>
      <c r="S15" s="184"/>
      <c r="T15" s="184"/>
    </row>
    <row r="16" spans="1:20" ht="11.1" customHeight="1" x14ac:dyDescent="0.25"/>
    <row r="17" spans="1:27" s="8" customFormat="1" ht="18.95" customHeight="1" x14ac:dyDescent="0.3">
      <c r="A17" s="185" t="s">
        <v>76</v>
      </c>
      <c r="B17" s="185"/>
      <c r="C17" s="185"/>
      <c r="D17" s="185"/>
      <c r="E17" s="185"/>
      <c r="F17" s="185"/>
      <c r="G17" s="185"/>
      <c r="H17" s="185"/>
      <c r="I17" s="185"/>
      <c r="J17" s="185"/>
      <c r="K17" s="185"/>
      <c r="L17" s="185"/>
      <c r="M17" s="185"/>
      <c r="N17" s="185"/>
      <c r="O17" s="185"/>
      <c r="P17" s="185"/>
      <c r="Q17" s="185"/>
      <c r="R17" s="185"/>
      <c r="S17" s="185"/>
      <c r="T17" s="185"/>
    </row>
    <row r="19" spans="1:27" s="1" customFormat="1" ht="32.1" customHeight="1" x14ac:dyDescent="0.25">
      <c r="A19" s="188" t="s">
        <v>9</v>
      </c>
      <c r="B19" s="188" t="s">
        <v>77</v>
      </c>
      <c r="C19" s="188"/>
      <c r="D19" s="188" t="s">
        <v>78</v>
      </c>
      <c r="E19" s="188"/>
      <c r="F19" s="190" t="s">
        <v>48</v>
      </c>
      <c r="G19" s="190"/>
      <c r="H19" s="190"/>
      <c r="I19" s="190"/>
      <c r="J19" s="188" t="s">
        <v>79</v>
      </c>
      <c r="K19" s="188" t="s">
        <v>80</v>
      </c>
      <c r="L19" s="188"/>
      <c r="M19" s="188" t="s">
        <v>81</v>
      </c>
      <c r="N19" s="188"/>
      <c r="O19" s="188" t="s">
        <v>82</v>
      </c>
      <c r="P19" s="188"/>
      <c r="Q19" s="188" t="s">
        <v>83</v>
      </c>
      <c r="R19" s="188"/>
      <c r="S19" s="188" t="s">
        <v>84</v>
      </c>
      <c r="T19" s="188" t="s">
        <v>85</v>
      </c>
      <c r="U19" s="188" t="s">
        <v>86</v>
      </c>
      <c r="V19" s="188" t="s">
        <v>87</v>
      </c>
      <c r="W19" s="188"/>
      <c r="X19" s="190" t="s">
        <v>68</v>
      </c>
      <c r="Y19" s="190"/>
      <c r="Z19" s="190" t="s">
        <v>69</v>
      </c>
      <c r="AA19" s="190"/>
    </row>
    <row r="20" spans="1:27" s="1" customFormat="1" ht="111" customHeight="1" x14ac:dyDescent="0.25">
      <c r="A20" s="192"/>
      <c r="B20" s="193"/>
      <c r="C20" s="194"/>
      <c r="D20" s="193"/>
      <c r="E20" s="194"/>
      <c r="F20" s="190" t="s">
        <v>88</v>
      </c>
      <c r="G20" s="190"/>
      <c r="H20" s="190" t="s">
        <v>89</v>
      </c>
      <c r="I20" s="190"/>
      <c r="J20" s="189"/>
      <c r="K20" s="193"/>
      <c r="L20" s="194"/>
      <c r="M20" s="193"/>
      <c r="N20" s="194"/>
      <c r="O20" s="193"/>
      <c r="P20" s="194"/>
      <c r="Q20" s="193"/>
      <c r="R20" s="194"/>
      <c r="S20" s="189"/>
      <c r="T20" s="189"/>
      <c r="U20" s="189"/>
      <c r="V20" s="193"/>
      <c r="W20" s="194"/>
      <c r="X20" s="5" t="s">
        <v>70</v>
      </c>
      <c r="Y20" s="5" t="s">
        <v>71</v>
      </c>
      <c r="Z20" s="5" t="s">
        <v>72</v>
      </c>
      <c r="AA20" s="5" t="s">
        <v>73</v>
      </c>
    </row>
    <row r="21" spans="1:27" s="1" customFormat="1" ht="15.95" customHeight="1" x14ac:dyDescent="0.25">
      <c r="A21" s="189"/>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7" ht="94.5" x14ac:dyDescent="0.25">
      <c r="A23" s="31">
        <v>1</v>
      </c>
      <c r="B23" s="32" t="s">
        <v>417</v>
      </c>
      <c r="C23" s="32" t="s">
        <v>417</v>
      </c>
      <c r="D23" s="32" t="s">
        <v>418</v>
      </c>
      <c r="E23" s="32" t="s">
        <v>418</v>
      </c>
      <c r="F23" s="31">
        <v>35</v>
      </c>
      <c r="G23" s="31">
        <v>35</v>
      </c>
      <c r="H23" s="31">
        <v>35</v>
      </c>
      <c r="I23" s="31">
        <v>35</v>
      </c>
      <c r="J23" s="33">
        <v>2008</v>
      </c>
      <c r="K23" s="31">
        <v>2</v>
      </c>
      <c r="L23" s="31">
        <v>2</v>
      </c>
      <c r="M23" s="32" t="s">
        <v>419</v>
      </c>
      <c r="N23" s="32" t="s">
        <v>419</v>
      </c>
      <c r="O23" s="32" t="s">
        <v>420</v>
      </c>
      <c r="P23" s="32" t="s">
        <v>420</v>
      </c>
      <c r="Q23" s="31">
        <v>8</v>
      </c>
      <c r="R23" s="31">
        <v>8</v>
      </c>
      <c r="S23" s="32"/>
      <c r="T23" s="33">
        <v>2016</v>
      </c>
      <c r="U23" s="31">
        <v>2</v>
      </c>
      <c r="V23" s="32" t="s">
        <v>421</v>
      </c>
      <c r="W23" s="32" t="s">
        <v>421</v>
      </c>
      <c r="X23" s="32"/>
      <c r="Y23" s="32"/>
      <c r="Z23" s="32" t="s">
        <v>422</v>
      </c>
      <c r="AA23" s="32" t="s">
        <v>423</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C23" sqref="C23"/>
    </sheetView>
  </sheetViews>
  <sheetFormatPr defaultColWidth="9" defaultRowHeight="11.45" customHeight="1" x14ac:dyDescent="0.25"/>
  <cols>
    <col min="1" max="1" width="9" style="7"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86" t="s">
        <v>585</v>
      </c>
      <c r="B5" s="186"/>
      <c r="C5" s="186"/>
    </row>
    <row r="6" spans="1:3" ht="15.95" customHeight="1" x14ac:dyDescent="0.25"/>
    <row r="7" spans="1:3" ht="18.95" customHeight="1" x14ac:dyDescent="0.3">
      <c r="A7" s="187" t="s">
        <v>3</v>
      </c>
      <c r="B7" s="187"/>
      <c r="C7" s="187"/>
    </row>
    <row r="8" spans="1:3" ht="15.95" customHeight="1" x14ac:dyDescent="0.25"/>
    <row r="9" spans="1:3" ht="15.95" customHeight="1" x14ac:dyDescent="0.25">
      <c r="A9" s="186" t="s">
        <v>674</v>
      </c>
      <c r="B9" s="186"/>
      <c r="C9" s="186"/>
    </row>
    <row r="10" spans="1:3" ht="15.95" customHeight="1" x14ac:dyDescent="0.25">
      <c r="A10" s="184" t="s">
        <v>4</v>
      </c>
      <c r="B10" s="184"/>
      <c r="C10" s="184"/>
    </row>
    <row r="11" spans="1:3" ht="15.95" customHeight="1" x14ac:dyDescent="0.25"/>
    <row r="12" spans="1:3" ht="15.95" customHeight="1" x14ac:dyDescent="0.25">
      <c r="A12" s="186" t="s">
        <v>5</v>
      </c>
      <c r="B12" s="186"/>
      <c r="C12" s="186"/>
    </row>
    <row r="13" spans="1:3" ht="15.95" customHeight="1" x14ac:dyDescent="0.25">
      <c r="A13" s="184" t="s">
        <v>6</v>
      </c>
      <c r="B13" s="184"/>
      <c r="C13" s="184"/>
    </row>
    <row r="14" spans="1:3" ht="15.95" customHeight="1" x14ac:dyDescent="0.25"/>
    <row r="15" spans="1:3" ht="32.1" customHeight="1" x14ac:dyDescent="0.25">
      <c r="A15" s="183" t="s">
        <v>480</v>
      </c>
      <c r="B15" s="183"/>
      <c r="C15" s="183"/>
    </row>
    <row r="16" spans="1:3" ht="15.95" customHeight="1" x14ac:dyDescent="0.25">
      <c r="A16" s="184" t="s">
        <v>7</v>
      </c>
      <c r="B16" s="184"/>
      <c r="C16" s="184"/>
    </row>
    <row r="17" spans="1:3" ht="15.95" customHeight="1" x14ac:dyDescent="0.25"/>
    <row r="18" spans="1:3" ht="36.950000000000003" customHeight="1" x14ac:dyDescent="0.3">
      <c r="A18" s="191" t="s">
        <v>90</v>
      </c>
      <c r="B18" s="191"/>
      <c r="C18" s="191"/>
    </row>
    <row r="19" spans="1:3" ht="15.95" customHeight="1" x14ac:dyDescent="0.25"/>
    <row r="20" spans="1:3" ht="15.95" customHeight="1" x14ac:dyDescent="0.25">
      <c r="A20" s="2" t="s">
        <v>9</v>
      </c>
      <c r="B20" s="3" t="s">
        <v>10</v>
      </c>
      <c r="C20" s="3" t="s">
        <v>11</v>
      </c>
    </row>
    <row r="21" spans="1:3" ht="15.95" customHeight="1" x14ac:dyDescent="0.25">
      <c r="A21" s="4">
        <v>1</v>
      </c>
      <c r="B21" s="4">
        <v>2</v>
      </c>
      <c r="C21" s="4">
        <v>3</v>
      </c>
    </row>
    <row r="22" spans="1:3" ht="110.25" x14ac:dyDescent="0.25">
      <c r="A22" s="25">
        <v>1</v>
      </c>
      <c r="B22" s="147" t="s">
        <v>91</v>
      </c>
      <c r="C22" s="149" t="s">
        <v>591</v>
      </c>
    </row>
    <row r="23" spans="1:3" ht="31.5" x14ac:dyDescent="0.25">
      <c r="A23" s="25">
        <v>2</v>
      </c>
      <c r="B23" s="147" t="s">
        <v>92</v>
      </c>
      <c r="C23" s="170" t="s">
        <v>481</v>
      </c>
    </row>
    <row r="24" spans="1:3" ht="48" customHeight="1" x14ac:dyDescent="0.25">
      <c r="A24" s="25">
        <v>3</v>
      </c>
      <c r="B24" s="147" t="s">
        <v>93</v>
      </c>
      <c r="C24" s="170" t="s">
        <v>587</v>
      </c>
    </row>
    <row r="25" spans="1:3" ht="32.1" customHeight="1" x14ac:dyDescent="0.25">
      <c r="A25" s="25">
        <v>4</v>
      </c>
      <c r="B25" s="147" t="s">
        <v>94</v>
      </c>
      <c r="C25" s="170" t="s">
        <v>588</v>
      </c>
    </row>
    <row r="26" spans="1:3" ht="32.1" customHeight="1" x14ac:dyDescent="0.25">
      <c r="A26" s="25">
        <v>5</v>
      </c>
      <c r="B26" s="147" t="s">
        <v>95</v>
      </c>
      <c r="C26" s="170" t="s">
        <v>96</v>
      </c>
    </row>
    <row r="27" spans="1:3" ht="63" customHeight="1" x14ac:dyDescent="0.25">
      <c r="A27" s="25">
        <v>6</v>
      </c>
      <c r="B27" s="147" t="s">
        <v>97</v>
      </c>
      <c r="C27" s="170" t="s">
        <v>675</v>
      </c>
    </row>
    <row r="28" spans="1:3" ht="15.95" customHeight="1" x14ac:dyDescent="0.25">
      <c r="A28" s="25">
        <v>7</v>
      </c>
      <c r="B28" s="147" t="s">
        <v>98</v>
      </c>
      <c r="C28" s="170" t="s">
        <v>589</v>
      </c>
    </row>
    <row r="29" spans="1:3" ht="15.95" customHeight="1" x14ac:dyDescent="0.25">
      <c r="A29" s="25">
        <v>8</v>
      </c>
      <c r="B29" s="147" t="s">
        <v>99</v>
      </c>
      <c r="C29" s="170" t="s">
        <v>590</v>
      </c>
    </row>
    <row r="30" spans="1:3" ht="15.95" customHeight="1" x14ac:dyDescent="0.25">
      <c r="A30" s="25">
        <v>9</v>
      </c>
      <c r="B30" s="147" t="s">
        <v>100</v>
      </c>
      <c r="C30" s="170" t="s">
        <v>494</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8"/>
  <sheetViews>
    <sheetView topLeftCell="F1" zoomScale="70" zoomScaleNormal="70" workbookViewId="0">
      <selection activeCell="M21" sqref="M21"/>
    </sheetView>
  </sheetViews>
  <sheetFormatPr defaultColWidth="8.7109375" defaultRowHeight="11.45" customHeight="1" x14ac:dyDescent="0.25"/>
  <cols>
    <col min="1" max="1" width="19" style="7" customWidth="1"/>
    <col min="2" max="2" width="39.140625" style="7" customWidth="1"/>
    <col min="3" max="8" width="8.7109375" style="7" customWidth="1"/>
    <col min="9" max="9" width="9.5703125" style="7" bestFit="1" customWidth="1"/>
    <col min="10" max="10" width="8.7109375" style="7" customWidth="1"/>
    <col min="11" max="11" width="36.7109375" style="7" customWidth="1"/>
    <col min="12" max="12" width="26.5703125" style="7" customWidth="1"/>
    <col min="13" max="13" width="43.28515625" style="7" customWidth="1"/>
    <col min="14" max="14" width="38.140625" style="7" customWidth="1"/>
    <col min="15" max="15" width="41.140625" style="7" customWidth="1"/>
    <col min="16" max="22" width="8.7109375" style="7" customWidth="1"/>
    <col min="23" max="23" width="11.140625" style="7" customWidth="1"/>
    <col min="24" max="24" width="10.5703125" style="7" customWidth="1"/>
    <col min="25" max="25" width="8.7109375" style="7" customWidth="1"/>
    <col min="26" max="26" width="41.140625" style="7" customWidth="1"/>
  </cols>
  <sheetData>
    <row r="1" spans="1:26" ht="15.95" customHeight="1" x14ac:dyDescent="0.25">
      <c r="O1" s="1" t="s">
        <v>0</v>
      </c>
    </row>
    <row r="2" spans="1:26" ht="15.95" customHeight="1" x14ac:dyDescent="0.25">
      <c r="O2" s="1" t="s">
        <v>1</v>
      </c>
    </row>
    <row r="3" spans="1:26" ht="15.95" customHeight="1" x14ac:dyDescent="0.25">
      <c r="O3" s="1" t="s">
        <v>2</v>
      </c>
    </row>
    <row r="4" spans="1:26" ht="15.95" customHeight="1" x14ac:dyDescent="0.25"/>
    <row r="5" spans="1:26" ht="15.95" customHeight="1" x14ac:dyDescent="0.25">
      <c r="A5" s="186" t="s">
        <v>585</v>
      </c>
      <c r="B5" s="186"/>
      <c r="C5" s="186"/>
      <c r="D5" s="186"/>
      <c r="E5" s="186"/>
      <c r="F5" s="186"/>
      <c r="G5" s="186"/>
      <c r="H5" s="186"/>
      <c r="I5" s="186"/>
      <c r="J5" s="186"/>
      <c r="K5" s="186"/>
      <c r="L5" s="186"/>
      <c r="M5" s="186"/>
      <c r="N5" s="186"/>
      <c r="O5" s="186"/>
      <c r="P5" s="186"/>
      <c r="Q5" s="186"/>
      <c r="R5" s="186"/>
      <c r="S5" s="186"/>
      <c r="T5" s="186"/>
      <c r="U5" s="186"/>
      <c r="V5" s="186"/>
      <c r="W5" s="186"/>
      <c r="X5" s="186"/>
      <c r="Y5" s="186"/>
      <c r="Z5" s="186"/>
    </row>
    <row r="6" spans="1:26" ht="15.95" customHeight="1" x14ac:dyDescent="0.25"/>
    <row r="7" spans="1:26" ht="18.95" customHeight="1" x14ac:dyDescent="0.3">
      <c r="A7" s="187" t="s">
        <v>3</v>
      </c>
      <c r="B7" s="187"/>
      <c r="C7" s="187"/>
      <c r="D7" s="187"/>
      <c r="E7" s="187"/>
      <c r="F7" s="187"/>
      <c r="G7" s="187"/>
      <c r="H7" s="187"/>
      <c r="I7" s="187"/>
      <c r="J7" s="187"/>
      <c r="K7" s="187"/>
      <c r="L7" s="187"/>
      <c r="M7" s="187"/>
      <c r="N7" s="187"/>
      <c r="O7" s="187"/>
      <c r="P7" s="187"/>
      <c r="Q7" s="187"/>
      <c r="R7" s="187"/>
      <c r="S7" s="187"/>
      <c r="T7" s="187"/>
      <c r="U7" s="187"/>
      <c r="V7" s="187"/>
      <c r="W7" s="187"/>
      <c r="X7" s="187"/>
      <c r="Y7" s="187"/>
      <c r="Z7" s="187"/>
    </row>
    <row r="9" spans="1:26" ht="15.95" customHeight="1" x14ac:dyDescent="0.25">
      <c r="A9" s="186" t="s">
        <v>674</v>
      </c>
      <c r="B9" s="186"/>
      <c r="C9" s="186"/>
      <c r="D9" s="186"/>
      <c r="E9" s="186"/>
      <c r="F9" s="186"/>
      <c r="G9" s="186"/>
      <c r="H9" s="186"/>
      <c r="I9" s="186"/>
      <c r="J9" s="186"/>
      <c r="K9" s="186"/>
      <c r="L9" s="186"/>
      <c r="M9" s="186"/>
      <c r="N9" s="186"/>
      <c r="O9" s="186"/>
      <c r="P9" s="186"/>
      <c r="Q9" s="186"/>
      <c r="R9" s="186"/>
      <c r="S9" s="186"/>
      <c r="T9" s="186"/>
      <c r="U9" s="186"/>
      <c r="V9" s="186"/>
      <c r="W9" s="186"/>
      <c r="X9" s="186"/>
      <c r="Y9" s="186"/>
      <c r="Z9" s="186"/>
    </row>
    <row r="10" spans="1:26" ht="15.95" customHeight="1" x14ac:dyDescent="0.25">
      <c r="A10" s="184" t="s">
        <v>4</v>
      </c>
      <c r="B10" s="184"/>
      <c r="C10" s="184"/>
      <c r="D10" s="184"/>
      <c r="E10" s="184"/>
      <c r="F10" s="184"/>
      <c r="G10" s="184"/>
      <c r="H10" s="184"/>
      <c r="I10" s="184"/>
      <c r="J10" s="184"/>
      <c r="K10" s="184"/>
      <c r="L10" s="184"/>
      <c r="M10" s="184"/>
      <c r="N10" s="184"/>
      <c r="O10" s="184"/>
      <c r="P10" s="184"/>
      <c r="Q10" s="184"/>
      <c r="R10" s="184"/>
      <c r="S10" s="184"/>
      <c r="T10" s="184"/>
      <c r="U10" s="184"/>
      <c r="V10" s="184"/>
      <c r="W10" s="184"/>
      <c r="X10" s="184"/>
      <c r="Y10" s="184"/>
      <c r="Z10" s="184"/>
    </row>
    <row r="12" spans="1:26" ht="15.95" customHeight="1" x14ac:dyDescent="0.25">
      <c r="A12" s="186" t="s">
        <v>5</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row>
    <row r="13" spans="1:26" ht="15.95" customHeight="1" x14ac:dyDescent="0.25">
      <c r="A13" s="184" t="s">
        <v>6</v>
      </c>
      <c r="B13" s="184"/>
      <c r="C13" s="184"/>
      <c r="D13" s="184"/>
      <c r="E13" s="184"/>
      <c r="F13" s="184"/>
      <c r="G13" s="184"/>
      <c r="H13" s="184"/>
      <c r="I13" s="184"/>
      <c r="J13" s="184"/>
      <c r="K13" s="184"/>
      <c r="L13" s="184"/>
      <c r="M13" s="184"/>
      <c r="N13" s="184"/>
      <c r="O13" s="184"/>
      <c r="P13" s="184"/>
      <c r="Q13" s="184"/>
      <c r="R13" s="184"/>
      <c r="S13" s="184"/>
      <c r="T13" s="184"/>
      <c r="U13" s="184"/>
      <c r="V13" s="184"/>
      <c r="W13" s="184"/>
      <c r="X13" s="184"/>
      <c r="Y13" s="184"/>
      <c r="Z13" s="184"/>
    </row>
    <row r="15" spans="1:26" ht="15.95" customHeight="1" x14ac:dyDescent="0.25">
      <c r="A15" s="197" t="s">
        <v>480</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row>
    <row r="16" spans="1:26" ht="15.95" customHeight="1" x14ac:dyDescent="0.25">
      <c r="A16" s="195" t="s">
        <v>7</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row>
    <row r="17" spans="1:28" s="10" customFormat="1" ht="15.95" customHeight="1" x14ac:dyDescent="0.25">
      <c r="A17" s="115" t="s">
        <v>101</v>
      </c>
      <c r="B17" s="116"/>
      <c r="C17" s="116"/>
      <c r="D17" s="116"/>
      <c r="E17" s="116"/>
      <c r="F17" s="116"/>
      <c r="G17" s="116"/>
      <c r="H17" s="116"/>
      <c r="I17" s="116"/>
      <c r="J17" s="116"/>
      <c r="K17" s="116"/>
      <c r="L17" s="116"/>
      <c r="M17" s="116"/>
      <c r="N17" s="116"/>
      <c r="O17" s="116"/>
      <c r="P17" s="116"/>
      <c r="Q17" s="116"/>
      <c r="R17" s="116"/>
      <c r="S17" s="116"/>
      <c r="T17" s="116"/>
      <c r="U17" s="116"/>
      <c r="V17" s="116"/>
      <c r="W17" s="116"/>
      <c r="X17" s="116"/>
      <c r="Y17" s="116"/>
      <c r="Z17" s="116"/>
    </row>
    <row r="18" spans="1:28" s="11" customFormat="1" ht="15.95" customHeight="1" x14ac:dyDescent="0.25">
      <c r="A18" s="196" t="s">
        <v>102</v>
      </c>
      <c r="B18" s="196"/>
      <c r="C18" s="196"/>
      <c r="D18" s="196"/>
      <c r="E18" s="196"/>
      <c r="F18" s="196"/>
      <c r="G18" s="196"/>
      <c r="H18" s="196"/>
      <c r="I18" s="196"/>
      <c r="J18" s="196"/>
      <c r="K18" s="196"/>
      <c r="L18" s="196"/>
      <c r="M18" s="196"/>
      <c r="N18" s="196" t="s">
        <v>103</v>
      </c>
      <c r="O18" s="196"/>
      <c r="P18" s="196"/>
      <c r="Q18" s="196"/>
      <c r="R18" s="196"/>
      <c r="S18" s="196"/>
      <c r="T18" s="196"/>
      <c r="U18" s="196"/>
      <c r="V18" s="196"/>
      <c r="W18" s="196"/>
      <c r="X18" s="196"/>
      <c r="Y18" s="196"/>
      <c r="Z18" s="196"/>
    </row>
    <row r="19" spans="1:28" s="11" customFormat="1" ht="221.1" customHeight="1" x14ac:dyDescent="0.25">
      <c r="A19" s="87" t="s">
        <v>104</v>
      </c>
      <c r="B19" s="87" t="s">
        <v>105</v>
      </c>
      <c r="C19" s="87" t="s">
        <v>106</v>
      </c>
      <c r="D19" s="87" t="s">
        <v>107</v>
      </c>
      <c r="E19" s="87" t="s">
        <v>108</v>
      </c>
      <c r="F19" s="87" t="s">
        <v>109</v>
      </c>
      <c r="G19" s="87" t="s">
        <v>110</v>
      </c>
      <c r="H19" s="87" t="s">
        <v>111</v>
      </c>
      <c r="I19" s="87" t="s">
        <v>112</v>
      </c>
      <c r="J19" s="87" t="s">
        <v>113</v>
      </c>
      <c r="K19" s="87" t="s">
        <v>114</v>
      </c>
      <c r="L19" s="87" t="s">
        <v>115</v>
      </c>
      <c r="M19" s="87" t="s">
        <v>116</v>
      </c>
      <c r="N19" s="87" t="s">
        <v>117</v>
      </c>
      <c r="O19" s="87" t="s">
        <v>118</v>
      </c>
      <c r="P19" s="87" t="s">
        <v>119</v>
      </c>
      <c r="Q19" s="87" t="s">
        <v>120</v>
      </c>
      <c r="R19" s="87" t="s">
        <v>111</v>
      </c>
      <c r="S19" s="87" t="s">
        <v>121</v>
      </c>
      <c r="T19" s="87" t="s">
        <v>122</v>
      </c>
      <c r="U19" s="87" t="s">
        <v>123</v>
      </c>
      <c r="V19" s="87" t="s">
        <v>120</v>
      </c>
      <c r="W19" s="87" t="s">
        <v>124</v>
      </c>
      <c r="X19" s="87" t="s">
        <v>125</v>
      </c>
      <c r="Y19" s="87" t="s">
        <v>126</v>
      </c>
      <c r="Z19" s="88" t="s">
        <v>127</v>
      </c>
      <c r="AA19" s="89"/>
      <c r="AB19" s="86" t="s">
        <v>495</v>
      </c>
    </row>
    <row r="20" spans="1:28" s="41" customFormat="1" ht="15.95" customHeight="1" x14ac:dyDescent="0.25">
      <c r="A20" s="90">
        <v>1</v>
      </c>
      <c r="B20" s="90">
        <v>2</v>
      </c>
      <c r="C20" s="90">
        <v>3</v>
      </c>
      <c r="D20" s="90">
        <v>4</v>
      </c>
      <c r="E20" s="90">
        <v>5</v>
      </c>
      <c r="F20" s="90">
        <v>6</v>
      </c>
      <c r="G20" s="90">
        <v>7</v>
      </c>
      <c r="H20" s="90">
        <v>8</v>
      </c>
      <c r="I20" s="90">
        <v>9</v>
      </c>
      <c r="J20" s="90">
        <v>10</v>
      </c>
      <c r="K20" s="90">
        <v>11</v>
      </c>
      <c r="L20" s="90">
        <v>12</v>
      </c>
      <c r="M20" s="90">
        <v>13</v>
      </c>
      <c r="N20" s="90">
        <v>14</v>
      </c>
      <c r="O20" s="90">
        <v>15</v>
      </c>
      <c r="P20" s="90">
        <v>16</v>
      </c>
      <c r="Q20" s="90">
        <v>17</v>
      </c>
      <c r="R20" s="90">
        <v>18</v>
      </c>
      <c r="S20" s="90">
        <v>19</v>
      </c>
      <c r="T20" s="90">
        <v>20</v>
      </c>
      <c r="U20" s="90">
        <v>21</v>
      </c>
      <c r="V20" s="90">
        <v>22</v>
      </c>
      <c r="W20" s="90">
        <v>23</v>
      </c>
      <c r="X20" s="90">
        <v>24</v>
      </c>
      <c r="Y20" s="91">
        <v>25</v>
      </c>
      <c r="Z20" s="92"/>
      <c r="AA20" s="89"/>
      <c r="AB20" s="86"/>
    </row>
    <row r="21" spans="1:28" s="26" customFormat="1" ht="15.95" customHeight="1" x14ac:dyDescent="0.25">
      <c r="A21" s="90" t="s">
        <v>473</v>
      </c>
      <c r="B21" s="90"/>
      <c r="C21" s="117">
        <f>C24/3</f>
        <v>6.6666666666666664E-4</v>
      </c>
      <c r="D21" s="117">
        <f>D24/3</f>
        <v>77</v>
      </c>
      <c r="E21" s="130">
        <f>E24/3</f>
        <v>0.08</v>
      </c>
      <c r="F21" s="131">
        <f>C21*D21</f>
        <v>5.1333333333333335E-2</v>
      </c>
      <c r="G21" s="131">
        <f>C21*E21</f>
        <v>5.3333333333333333E-5</v>
      </c>
      <c r="H21" s="132">
        <f>MAX(H22:H25)</f>
        <v>151479</v>
      </c>
      <c r="I21" s="133">
        <f>F21/H21</f>
        <v>3.3888085697247367E-7</v>
      </c>
      <c r="J21" s="134">
        <f>D21/H21</f>
        <v>5.0832128545871044E-4</v>
      </c>
      <c r="K21" s="120" t="s">
        <v>26</v>
      </c>
      <c r="L21" s="121" t="s">
        <v>26</v>
      </c>
      <c r="M21" s="104">
        <f>'8. Общие сведения '!G29+1</f>
        <v>2023</v>
      </c>
      <c r="N21" s="122">
        <v>0</v>
      </c>
      <c r="O21" s="94">
        <v>0</v>
      </c>
      <c r="P21" s="94">
        <f>C21/2</f>
        <v>3.3333333333333332E-4</v>
      </c>
      <c r="Q21" s="95"/>
      <c r="R21" s="96">
        <f>MAX(H22:H26)</f>
        <v>151479</v>
      </c>
      <c r="S21" s="135">
        <f t="shared" ref="S21:S27" si="0">O21/R21</f>
        <v>0</v>
      </c>
      <c r="T21" s="135">
        <f t="shared" ref="T21:T27" si="1">AB21/R21</f>
        <v>0</v>
      </c>
      <c r="U21" s="98">
        <v>0</v>
      </c>
      <c r="V21" s="98">
        <v>0</v>
      </c>
      <c r="W21" s="99">
        <f>S21-I$24/3</f>
        <v>-1.0166425709174209E-6</v>
      </c>
      <c r="X21" s="99">
        <f>T21-J$24/3</f>
        <v>-5.0832128545871044E-4</v>
      </c>
      <c r="Y21" s="100" t="s">
        <v>26</v>
      </c>
      <c r="Z21" s="101" t="s">
        <v>474</v>
      </c>
      <c r="AA21" s="102"/>
      <c r="AB21" s="103">
        <v>0</v>
      </c>
    </row>
    <row r="22" spans="1:28" s="27" customFormat="1" ht="31.5" x14ac:dyDescent="0.25">
      <c r="A22" s="114" t="s">
        <v>496</v>
      </c>
      <c r="B22" s="93" t="s">
        <v>475</v>
      </c>
      <c r="C22" s="117">
        <v>0</v>
      </c>
      <c r="D22" s="117">
        <v>0</v>
      </c>
      <c r="E22" s="117">
        <v>0</v>
      </c>
      <c r="F22" s="118">
        <f t="shared" ref="F22:F25" si="2">C22*D22</f>
        <v>0</v>
      </c>
      <c r="G22" s="118">
        <f t="shared" ref="G22:G25" si="3">C22*E22</f>
        <v>0</v>
      </c>
      <c r="H22" s="123">
        <v>139861</v>
      </c>
      <c r="I22" s="124">
        <f t="shared" ref="I22" si="4">F22/H22</f>
        <v>0</v>
      </c>
      <c r="J22" s="125">
        <f t="shared" ref="J22:J25" si="5">D22/H22</f>
        <v>0</v>
      </c>
      <c r="K22" s="93" t="s">
        <v>476</v>
      </c>
      <c r="L22" s="126" t="s">
        <v>26</v>
      </c>
      <c r="M22" s="109">
        <f>M21+1</f>
        <v>2024</v>
      </c>
      <c r="N22" s="122">
        <v>0</v>
      </c>
      <c r="O22" s="105">
        <v>0</v>
      </c>
      <c r="P22" s="105">
        <f>C21/3</f>
        <v>2.2222222222222221E-4</v>
      </c>
      <c r="Q22" s="95"/>
      <c r="R22" s="106">
        <f t="shared" ref="R22:R27" si="6">R$21</f>
        <v>151479</v>
      </c>
      <c r="S22" s="136">
        <f t="shared" si="0"/>
        <v>0</v>
      </c>
      <c r="T22" s="136">
        <f t="shared" si="1"/>
        <v>0</v>
      </c>
      <c r="U22" s="107">
        <v>0</v>
      </c>
      <c r="V22" s="107">
        <v>0</v>
      </c>
      <c r="W22" s="99">
        <f t="shared" ref="W22:W27" si="7">S22-I$24/3</f>
        <v>-1.0166425709174209E-6</v>
      </c>
      <c r="X22" s="99">
        <f t="shared" ref="X22:X27" si="8">T22-J$24/3</f>
        <v>-5.0832128545871044E-4</v>
      </c>
      <c r="Y22" s="100" t="s">
        <v>26</v>
      </c>
      <c r="Z22" s="101" t="s">
        <v>474</v>
      </c>
      <c r="AA22" s="108"/>
      <c r="AB22" s="103">
        <v>0</v>
      </c>
    </row>
    <row r="23" spans="1:28" s="27" customFormat="1" ht="31.5" x14ac:dyDescent="0.25">
      <c r="A23" s="114" t="s">
        <v>497</v>
      </c>
      <c r="B23" s="93" t="s">
        <v>475</v>
      </c>
      <c r="C23" s="117">
        <v>0</v>
      </c>
      <c r="D23" s="117">
        <v>0</v>
      </c>
      <c r="E23" s="117">
        <v>0</v>
      </c>
      <c r="F23" s="118">
        <f t="shared" si="2"/>
        <v>0</v>
      </c>
      <c r="G23" s="118">
        <f t="shared" si="3"/>
        <v>0</v>
      </c>
      <c r="H23" s="123">
        <v>138444</v>
      </c>
      <c r="I23" s="119">
        <f>F23/H23</f>
        <v>0</v>
      </c>
      <c r="J23" s="125">
        <f t="shared" si="5"/>
        <v>0</v>
      </c>
      <c r="K23" s="127" t="s">
        <v>476</v>
      </c>
      <c r="L23" s="128" t="s">
        <v>26</v>
      </c>
      <c r="M23" s="109">
        <f t="shared" ref="M23:M27" si="9">M22+1</f>
        <v>2025</v>
      </c>
      <c r="N23" s="122">
        <v>0</v>
      </c>
      <c r="O23" s="105">
        <v>0</v>
      </c>
      <c r="P23" s="94">
        <f>C21/4</f>
        <v>1.6666666666666666E-4</v>
      </c>
      <c r="Q23" s="110"/>
      <c r="R23" s="96">
        <f t="shared" si="6"/>
        <v>151479</v>
      </c>
      <c r="S23" s="135">
        <f t="shared" si="0"/>
        <v>0</v>
      </c>
      <c r="T23" s="135">
        <f t="shared" si="1"/>
        <v>0</v>
      </c>
      <c r="U23" s="98">
        <v>0</v>
      </c>
      <c r="V23" s="98">
        <v>0</v>
      </c>
      <c r="W23" s="99">
        <f t="shared" si="7"/>
        <v>-1.0166425709174209E-6</v>
      </c>
      <c r="X23" s="99">
        <f t="shared" si="8"/>
        <v>-5.0832128545871044E-4</v>
      </c>
      <c r="Y23" s="100" t="s">
        <v>26</v>
      </c>
      <c r="Z23" s="101" t="s">
        <v>474</v>
      </c>
      <c r="AA23" s="108"/>
      <c r="AB23" s="103">
        <v>0</v>
      </c>
    </row>
    <row r="24" spans="1:28" ht="31.5" x14ac:dyDescent="0.25">
      <c r="A24" s="114" t="s">
        <v>498</v>
      </c>
      <c r="B24" s="93" t="s">
        <v>475</v>
      </c>
      <c r="C24" s="129">
        <v>2E-3</v>
      </c>
      <c r="D24" s="129">
        <v>231</v>
      </c>
      <c r="E24" s="129">
        <v>0.24</v>
      </c>
      <c r="F24" s="129">
        <f t="shared" ref="F24" si="10">C24*D24</f>
        <v>0.46200000000000002</v>
      </c>
      <c r="G24" s="129">
        <f t="shared" ref="G24" si="11">C24*E24</f>
        <v>4.8000000000000001E-4</v>
      </c>
      <c r="H24" s="123">
        <v>151479</v>
      </c>
      <c r="I24" s="129">
        <f>F24/H24</f>
        <v>3.049927712752263E-6</v>
      </c>
      <c r="J24" s="129">
        <f t="shared" ref="J24" si="12">D24/H24</f>
        <v>1.5249638563761313E-3</v>
      </c>
      <c r="K24" s="127"/>
      <c r="L24" s="42"/>
      <c r="M24" s="109">
        <f t="shared" si="9"/>
        <v>2026</v>
      </c>
      <c r="N24" s="122">
        <v>0</v>
      </c>
      <c r="O24" s="105">
        <v>0</v>
      </c>
      <c r="P24" s="94">
        <f>C21/5</f>
        <v>1.3333333333333334E-4</v>
      </c>
      <c r="Q24" s="110"/>
      <c r="R24" s="96">
        <f t="shared" si="6"/>
        <v>151479</v>
      </c>
      <c r="S24" s="135">
        <f t="shared" si="0"/>
        <v>0</v>
      </c>
      <c r="T24" s="135">
        <f t="shared" si="1"/>
        <v>0</v>
      </c>
      <c r="U24" s="98">
        <v>0</v>
      </c>
      <c r="V24" s="98">
        <v>0</v>
      </c>
      <c r="W24" s="99">
        <f t="shared" si="7"/>
        <v>-1.0166425709174209E-6</v>
      </c>
      <c r="X24" s="99">
        <f t="shared" si="8"/>
        <v>-5.0832128545871044E-4</v>
      </c>
      <c r="Y24" s="100" t="s">
        <v>26</v>
      </c>
      <c r="Z24" s="101" t="s">
        <v>474</v>
      </c>
      <c r="AA24" s="108"/>
      <c r="AB24" s="103">
        <v>0</v>
      </c>
    </row>
    <row r="25" spans="1:28" ht="39" x14ac:dyDescent="0.25">
      <c r="A25" s="93">
        <v>2014</v>
      </c>
      <c r="B25" s="93" t="s">
        <v>475</v>
      </c>
      <c r="C25" s="129">
        <v>2E-3</v>
      </c>
      <c r="D25" s="129">
        <v>231</v>
      </c>
      <c r="E25" s="129">
        <v>0.24</v>
      </c>
      <c r="F25" s="129">
        <f t="shared" si="2"/>
        <v>0.46200000000000002</v>
      </c>
      <c r="G25" s="129">
        <f t="shared" si="3"/>
        <v>4.8000000000000001E-4</v>
      </c>
      <c r="H25" s="123">
        <v>151479</v>
      </c>
      <c r="I25" s="129">
        <f>F25/H25</f>
        <v>3.049927712752263E-6</v>
      </c>
      <c r="J25" s="129">
        <f t="shared" si="5"/>
        <v>1.5249638563761313E-3</v>
      </c>
      <c r="K25" s="127" t="s">
        <v>477</v>
      </c>
      <c r="L25" s="42" t="s">
        <v>478</v>
      </c>
      <c r="M25" s="109">
        <f t="shared" si="9"/>
        <v>2027</v>
      </c>
      <c r="N25" s="122">
        <v>0</v>
      </c>
      <c r="O25" s="105">
        <v>0</v>
      </c>
      <c r="P25" s="111">
        <f>C21/6</f>
        <v>1.111111111111111E-4</v>
      </c>
      <c r="Q25" s="95"/>
      <c r="R25" s="112">
        <f t="shared" si="6"/>
        <v>151479</v>
      </c>
      <c r="S25" s="137">
        <f t="shared" si="0"/>
        <v>0</v>
      </c>
      <c r="T25" s="137">
        <f t="shared" si="1"/>
        <v>0</v>
      </c>
      <c r="U25" s="113">
        <v>0</v>
      </c>
      <c r="V25" s="113">
        <v>0</v>
      </c>
      <c r="W25" s="99">
        <f t="shared" si="7"/>
        <v>-1.0166425709174209E-6</v>
      </c>
      <c r="X25" s="99">
        <f t="shared" si="8"/>
        <v>-5.0832128545871044E-4</v>
      </c>
      <c r="Y25" s="100" t="s">
        <v>26</v>
      </c>
      <c r="Z25" s="101" t="s">
        <v>474</v>
      </c>
      <c r="AA25" s="108"/>
      <c r="AB25" s="103">
        <v>0</v>
      </c>
    </row>
    <row r="26" spans="1:28" ht="15.75" x14ac:dyDescent="0.25">
      <c r="A26" s="95"/>
      <c r="B26" s="95"/>
      <c r="C26" s="95"/>
      <c r="D26" s="95"/>
      <c r="E26" s="95"/>
      <c r="F26" s="95"/>
      <c r="G26" s="95"/>
      <c r="H26" s="95"/>
      <c r="I26" s="95"/>
      <c r="J26" s="95"/>
      <c r="K26" s="95"/>
      <c r="L26" s="95"/>
      <c r="M26" s="109">
        <f t="shared" si="9"/>
        <v>2028</v>
      </c>
      <c r="N26" s="122">
        <v>0</v>
      </c>
      <c r="O26" s="105">
        <v>0</v>
      </c>
      <c r="P26" s="94">
        <f>C21/7</f>
        <v>9.5238095238095241E-5</v>
      </c>
      <c r="Q26" s="95"/>
      <c r="R26" s="96">
        <f t="shared" si="6"/>
        <v>151479</v>
      </c>
      <c r="S26" s="135">
        <f t="shared" si="0"/>
        <v>0</v>
      </c>
      <c r="T26" s="135">
        <f t="shared" si="1"/>
        <v>0</v>
      </c>
      <c r="U26" s="98">
        <v>0</v>
      </c>
      <c r="V26" s="98">
        <v>0</v>
      </c>
      <c r="W26" s="99">
        <f t="shared" si="7"/>
        <v>-1.0166425709174209E-6</v>
      </c>
      <c r="X26" s="99">
        <f t="shared" si="8"/>
        <v>-5.0832128545871044E-4</v>
      </c>
      <c r="Y26" s="100" t="s">
        <v>26</v>
      </c>
      <c r="Z26" s="101" t="s">
        <v>474</v>
      </c>
      <c r="AA26" s="108"/>
      <c r="AB26" s="103">
        <v>0</v>
      </c>
    </row>
    <row r="27" spans="1:28" ht="15.75" x14ac:dyDescent="0.25">
      <c r="A27" s="95"/>
      <c r="B27" s="95"/>
      <c r="C27" s="95"/>
      <c r="D27" s="95"/>
      <c r="E27" s="95"/>
      <c r="F27" s="95"/>
      <c r="G27" s="95"/>
      <c r="H27" s="95"/>
      <c r="I27" s="95"/>
      <c r="J27" s="95"/>
      <c r="K27" s="95"/>
      <c r="L27" s="95"/>
      <c r="M27" s="109">
        <f t="shared" si="9"/>
        <v>2029</v>
      </c>
      <c r="N27" s="97">
        <v>0</v>
      </c>
      <c r="O27" s="105">
        <v>0</v>
      </c>
      <c r="P27" s="94">
        <f>C21/8</f>
        <v>8.3333333333333331E-5</v>
      </c>
      <c r="Q27" s="95"/>
      <c r="R27" s="96">
        <f t="shared" si="6"/>
        <v>151479</v>
      </c>
      <c r="S27" s="135">
        <f t="shared" si="0"/>
        <v>0</v>
      </c>
      <c r="T27" s="135">
        <f t="shared" si="1"/>
        <v>0</v>
      </c>
      <c r="U27" s="98">
        <v>0</v>
      </c>
      <c r="V27" s="98">
        <v>0</v>
      </c>
      <c r="W27" s="99">
        <f t="shared" si="7"/>
        <v>-1.0166425709174209E-6</v>
      </c>
      <c r="X27" s="99">
        <f t="shared" si="8"/>
        <v>-5.0832128545871044E-4</v>
      </c>
      <c r="Y27" s="100" t="s">
        <v>26</v>
      </c>
      <c r="Z27" s="101" t="s">
        <v>474</v>
      </c>
      <c r="AA27" s="108"/>
      <c r="AB27" s="103">
        <v>0</v>
      </c>
    </row>
    <row r="28" spans="1:28" ht="15.75" x14ac:dyDescent="0.25">
      <c r="A28" s="95"/>
      <c r="B28" s="95"/>
      <c r="C28" s="95"/>
      <c r="D28" s="95"/>
      <c r="E28" s="95"/>
      <c r="F28" s="95"/>
      <c r="G28" s="95"/>
      <c r="H28" s="95"/>
      <c r="I28" s="95"/>
      <c r="J28" s="95"/>
      <c r="K28" s="95"/>
      <c r="L28" s="95"/>
      <c r="M28" s="93"/>
      <c r="N28" s="97"/>
      <c r="O28" s="105"/>
      <c r="P28" s="94"/>
      <c r="Q28" s="95"/>
      <c r="R28" s="96"/>
      <c r="S28" s="135"/>
      <c r="T28" s="135"/>
      <c r="U28" s="98"/>
      <c r="V28" s="98"/>
      <c r="W28" s="99"/>
      <c r="X28" s="99"/>
      <c r="Y28" s="100"/>
      <c r="Z28" s="101"/>
      <c r="AA28" s="108"/>
      <c r="AB28" s="103"/>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R14" sqref="R14"/>
    </sheetView>
  </sheetViews>
  <sheetFormatPr defaultColWidth="9" defaultRowHeight="11.45" customHeight="1" x14ac:dyDescent="0.25"/>
  <cols>
    <col min="1" max="1" width="9.140625" style="7" customWidth="1"/>
    <col min="2" max="2" width="9" style="7" customWidth="1"/>
    <col min="3" max="3" width="56.5703125" style="7" customWidth="1"/>
    <col min="4" max="15" width="9" style="7" customWidth="1"/>
  </cols>
  <sheetData>
    <row r="1" spans="1:15" ht="15.95" customHeight="1" x14ac:dyDescent="0.25">
      <c r="C1" s="1" t="s">
        <v>128</v>
      </c>
      <c r="M1" s="1" t="s">
        <v>0</v>
      </c>
    </row>
    <row r="2" spans="1:15" ht="15.95" customHeight="1" x14ac:dyDescent="0.25">
      <c r="C2" s="1" t="s">
        <v>128</v>
      </c>
      <c r="M2" s="1" t="s">
        <v>1</v>
      </c>
    </row>
    <row r="3" spans="1:15" ht="15.95" customHeight="1" x14ac:dyDescent="0.25">
      <c r="C3" s="1" t="s">
        <v>128</v>
      </c>
      <c r="M3" s="1" t="s">
        <v>2</v>
      </c>
    </row>
    <row r="4" spans="1:15" ht="15.95" customHeight="1" x14ac:dyDescent="0.25"/>
    <row r="5" spans="1:15" ht="15.95" customHeight="1" x14ac:dyDescent="0.25">
      <c r="A5" s="186" t="s">
        <v>585</v>
      </c>
      <c r="B5" s="186"/>
      <c r="C5" s="186"/>
      <c r="D5" s="186"/>
      <c r="E5" s="186"/>
      <c r="F5" s="186"/>
      <c r="G5" s="186"/>
      <c r="H5" s="186"/>
      <c r="I5" s="186"/>
      <c r="J5" s="186"/>
      <c r="K5" s="186"/>
      <c r="L5" s="186"/>
      <c r="M5" s="186"/>
      <c r="N5" s="186"/>
      <c r="O5" s="186"/>
    </row>
    <row r="6" spans="1:15" ht="15.95" customHeight="1" x14ac:dyDescent="0.25"/>
    <row r="7" spans="1:15" ht="18.95" customHeight="1" x14ac:dyDescent="0.3">
      <c r="A7" s="187" t="s">
        <v>3</v>
      </c>
      <c r="B7" s="187"/>
      <c r="C7" s="187"/>
      <c r="D7" s="187"/>
      <c r="E7" s="187"/>
      <c r="F7" s="187"/>
      <c r="G7" s="187"/>
      <c r="H7" s="187"/>
      <c r="I7" s="187"/>
      <c r="J7" s="187"/>
      <c r="K7" s="187"/>
      <c r="L7" s="187"/>
      <c r="M7" s="187"/>
      <c r="N7" s="187"/>
      <c r="O7" s="187"/>
    </row>
    <row r="8" spans="1:15" ht="15.95" customHeight="1" x14ac:dyDescent="0.25"/>
    <row r="9" spans="1:15" ht="15.95" customHeight="1" x14ac:dyDescent="0.25">
      <c r="A9" s="186" t="s">
        <v>674</v>
      </c>
      <c r="B9" s="186"/>
      <c r="C9" s="186"/>
      <c r="D9" s="186"/>
      <c r="E9" s="186"/>
      <c r="F9" s="186"/>
      <c r="G9" s="186"/>
      <c r="H9" s="186"/>
      <c r="I9" s="186"/>
      <c r="J9" s="186"/>
      <c r="K9" s="186"/>
      <c r="L9" s="186"/>
      <c r="M9" s="186"/>
      <c r="N9" s="186"/>
      <c r="O9" s="186"/>
    </row>
    <row r="10" spans="1:15" ht="15.95" customHeight="1" x14ac:dyDescent="0.25">
      <c r="A10" s="184" t="s">
        <v>4</v>
      </c>
      <c r="B10" s="184"/>
      <c r="C10" s="184"/>
      <c r="D10" s="184"/>
      <c r="E10" s="184"/>
      <c r="F10" s="184"/>
      <c r="G10" s="184"/>
      <c r="H10" s="184"/>
      <c r="I10" s="184"/>
      <c r="J10" s="184"/>
      <c r="K10" s="184"/>
      <c r="L10" s="184"/>
      <c r="M10" s="184"/>
      <c r="N10" s="184"/>
      <c r="O10" s="184"/>
    </row>
    <row r="11" spans="1:15" ht="15.95" customHeight="1" x14ac:dyDescent="0.25"/>
    <row r="12" spans="1:15" ht="15.95" customHeight="1" x14ac:dyDescent="0.25">
      <c r="A12" s="186" t="s">
        <v>5</v>
      </c>
      <c r="B12" s="186"/>
      <c r="C12" s="186"/>
      <c r="D12" s="186"/>
      <c r="E12" s="186"/>
      <c r="F12" s="186"/>
      <c r="G12" s="186"/>
      <c r="H12" s="186"/>
      <c r="I12" s="186"/>
      <c r="J12" s="186"/>
      <c r="K12" s="186"/>
      <c r="L12" s="186"/>
      <c r="M12" s="186"/>
      <c r="N12" s="186"/>
      <c r="O12" s="186"/>
    </row>
    <row r="13" spans="1:15" ht="15.95" customHeight="1" x14ac:dyDescent="0.25">
      <c r="A13" s="184" t="s">
        <v>6</v>
      </c>
      <c r="B13" s="184"/>
      <c r="C13" s="184"/>
      <c r="D13" s="184"/>
      <c r="E13" s="184"/>
      <c r="F13" s="184"/>
      <c r="G13" s="184"/>
      <c r="H13" s="184"/>
      <c r="I13" s="184"/>
      <c r="J13" s="184"/>
      <c r="K13" s="184"/>
      <c r="L13" s="184"/>
      <c r="M13" s="184"/>
      <c r="N13" s="184"/>
      <c r="O13" s="184"/>
    </row>
    <row r="14" spans="1:15" ht="15.95" customHeight="1" x14ac:dyDescent="0.25"/>
    <row r="15" spans="1:15" ht="15.95" customHeight="1" x14ac:dyDescent="0.25">
      <c r="A15" s="183" t="s">
        <v>480</v>
      </c>
      <c r="B15" s="183"/>
      <c r="C15" s="183"/>
      <c r="D15" s="183"/>
      <c r="E15" s="183"/>
      <c r="F15" s="183"/>
      <c r="G15" s="183"/>
      <c r="H15" s="183"/>
      <c r="I15" s="183"/>
      <c r="J15" s="183"/>
      <c r="K15" s="183"/>
      <c r="L15" s="183"/>
      <c r="M15" s="183"/>
      <c r="N15" s="183"/>
      <c r="O15" s="183"/>
    </row>
    <row r="16" spans="1:15" ht="15.95" customHeight="1" x14ac:dyDescent="0.25">
      <c r="A16" s="184" t="s">
        <v>7</v>
      </c>
      <c r="B16" s="184"/>
      <c r="C16" s="184"/>
      <c r="D16" s="184"/>
      <c r="E16" s="184"/>
      <c r="F16" s="184"/>
      <c r="G16" s="184"/>
      <c r="H16" s="184"/>
      <c r="I16" s="184"/>
      <c r="J16" s="184"/>
      <c r="K16" s="184"/>
      <c r="L16" s="184"/>
      <c r="M16" s="184"/>
      <c r="N16" s="184"/>
      <c r="O16" s="184"/>
    </row>
    <row r="17" spans="1:15" ht="15.95" customHeight="1" x14ac:dyDescent="0.25"/>
    <row r="18" spans="1:15" ht="74.099999999999994" customHeight="1" x14ac:dyDescent="0.3">
      <c r="A18" s="191" t="s">
        <v>129</v>
      </c>
      <c r="B18" s="191"/>
      <c r="C18" s="191"/>
      <c r="D18" s="191"/>
      <c r="E18" s="191"/>
      <c r="F18" s="191"/>
      <c r="G18" s="191"/>
      <c r="H18" s="191"/>
      <c r="I18" s="191"/>
      <c r="J18" s="191"/>
      <c r="K18" s="191"/>
      <c r="L18" s="191"/>
      <c r="M18" s="191"/>
      <c r="N18" s="191"/>
      <c r="O18" s="191"/>
    </row>
    <row r="19" spans="1:15" ht="87" customHeight="1" x14ac:dyDescent="0.25">
      <c r="A19" s="198" t="s">
        <v>9</v>
      </c>
      <c r="B19" s="198" t="s">
        <v>130</v>
      </c>
      <c r="C19" s="198" t="s">
        <v>131</v>
      </c>
      <c r="D19" s="198" t="s">
        <v>132</v>
      </c>
      <c r="E19" s="200" t="s">
        <v>133</v>
      </c>
      <c r="F19" s="200"/>
      <c r="G19" s="200"/>
      <c r="H19" s="200"/>
      <c r="I19" s="200"/>
      <c r="J19" s="200" t="s">
        <v>134</v>
      </c>
      <c r="K19" s="200"/>
      <c r="L19" s="200"/>
      <c r="M19" s="200"/>
      <c r="N19" s="200"/>
      <c r="O19" s="200"/>
    </row>
    <row r="20" spans="1:15" ht="87" customHeight="1" x14ac:dyDescent="0.25">
      <c r="A20" s="199"/>
      <c r="B20" s="199"/>
      <c r="C20" s="199"/>
      <c r="D20" s="199"/>
      <c r="E20" s="2" t="s">
        <v>135</v>
      </c>
      <c r="F20" s="2" t="s">
        <v>136</v>
      </c>
      <c r="G20" s="2" t="s">
        <v>137</v>
      </c>
      <c r="H20" s="2" t="s">
        <v>138</v>
      </c>
      <c r="I20" s="2" t="s">
        <v>139</v>
      </c>
      <c r="J20" s="12">
        <v>2016</v>
      </c>
      <c r="K20" s="12">
        <v>2017</v>
      </c>
      <c r="L20" s="12">
        <v>2018</v>
      </c>
      <c r="M20" s="12">
        <v>2019</v>
      </c>
      <c r="N20" s="12">
        <v>2020</v>
      </c>
      <c r="O20" s="12">
        <v>2021</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3"/>
      <c r="B22" s="13"/>
      <c r="C22" s="13"/>
      <c r="D22" s="13"/>
      <c r="E22" s="13"/>
      <c r="F22" s="13"/>
      <c r="G22" s="13"/>
      <c r="H22" s="13"/>
      <c r="I22" s="13"/>
      <c r="J22" s="13"/>
      <c r="K22" s="13"/>
      <c r="L22" s="13"/>
      <c r="M22" s="13"/>
      <c r="N22" s="13"/>
      <c r="O22" s="13"/>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J20" sqref="J20"/>
    </sheetView>
  </sheetViews>
  <sheetFormatPr defaultColWidth="9" defaultRowHeight="11.45" customHeight="1" x14ac:dyDescent="0.25"/>
  <cols>
    <col min="1" max="1" width="29.85546875" style="7" customWidth="1"/>
    <col min="2" max="6" width="9" style="7" customWidth="1"/>
    <col min="7" max="62" width="13.28515625" style="7" customWidth="1"/>
    <col min="63" max="65" width="9" style="7" customWidth="1"/>
    <col min="66" max="66" width="13.28515625" style="7"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86" t="s">
        <v>585</v>
      </c>
      <c r="B5" s="186"/>
      <c r="C5" s="186"/>
      <c r="D5" s="186"/>
      <c r="E5" s="186"/>
      <c r="F5" s="186"/>
      <c r="G5" s="186"/>
      <c r="H5" s="186"/>
      <c r="I5" s="186"/>
      <c r="J5" s="186"/>
      <c r="K5" s="186"/>
      <c r="L5" s="186"/>
    </row>
    <row r="6" spans="1:12" ht="15.95" customHeight="1" x14ac:dyDescent="0.25"/>
    <row r="7" spans="1:12" ht="18.95" customHeight="1" x14ac:dyDescent="0.3">
      <c r="A7" s="187" t="s">
        <v>3</v>
      </c>
      <c r="B7" s="187"/>
      <c r="C7" s="187"/>
      <c r="D7" s="187"/>
      <c r="E7" s="187"/>
      <c r="F7" s="187"/>
      <c r="G7" s="187"/>
      <c r="H7" s="187"/>
      <c r="I7" s="187"/>
      <c r="J7" s="187"/>
      <c r="K7" s="187"/>
      <c r="L7" s="187"/>
    </row>
    <row r="8" spans="1:12" ht="15.95" customHeight="1" x14ac:dyDescent="0.25"/>
    <row r="9" spans="1:12" ht="15.95" customHeight="1" x14ac:dyDescent="0.25">
      <c r="A9" s="186" t="s">
        <v>674</v>
      </c>
      <c r="B9" s="186"/>
      <c r="C9" s="186"/>
      <c r="D9" s="186"/>
      <c r="E9" s="186"/>
      <c r="F9" s="186"/>
      <c r="G9" s="186"/>
      <c r="H9" s="186"/>
      <c r="I9" s="186"/>
      <c r="J9" s="186"/>
      <c r="K9" s="186"/>
      <c r="L9" s="186"/>
    </row>
    <row r="10" spans="1:12" ht="15.95" customHeight="1" x14ac:dyDescent="0.25">
      <c r="A10" s="184" t="s">
        <v>4</v>
      </c>
      <c r="B10" s="184"/>
      <c r="C10" s="184"/>
      <c r="D10" s="184"/>
      <c r="E10" s="184"/>
      <c r="F10" s="184"/>
      <c r="G10" s="184"/>
      <c r="H10" s="184"/>
      <c r="I10" s="184"/>
      <c r="J10" s="184"/>
      <c r="K10" s="184"/>
      <c r="L10" s="184"/>
    </row>
    <row r="11" spans="1:12" ht="15.95" customHeight="1" x14ac:dyDescent="0.25"/>
    <row r="12" spans="1:12" ht="15.95" customHeight="1" x14ac:dyDescent="0.25">
      <c r="A12" s="186" t="s">
        <v>5</v>
      </c>
      <c r="B12" s="186"/>
      <c r="C12" s="186"/>
      <c r="D12" s="186"/>
      <c r="E12" s="186"/>
      <c r="F12" s="186"/>
      <c r="G12" s="186"/>
      <c r="H12" s="186"/>
      <c r="I12" s="186"/>
      <c r="J12" s="186"/>
      <c r="K12" s="186"/>
      <c r="L12" s="186"/>
    </row>
    <row r="13" spans="1:12" ht="15.95" customHeight="1" x14ac:dyDescent="0.25">
      <c r="A13" s="184" t="s">
        <v>6</v>
      </c>
      <c r="B13" s="184"/>
      <c r="C13" s="184"/>
      <c r="D13" s="184"/>
      <c r="E13" s="184"/>
      <c r="F13" s="184"/>
      <c r="G13" s="184"/>
      <c r="H13" s="184"/>
      <c r="I13" s="184"/>
      <c r="J13" s="184"/>
      <c r="K13" s="184"/>
      <c r="L13" s="184"/>
    </row>
    <row r="14" spans="1:12" ht="15.95" customHeight="1" x14ac:dyDescent="0.25"/>
    <row r="15" spans="1:12" ht="15.95" customHeight="1" x14ac:dyDescent="0.25">
      <c r="A15" s="183" t="s">
        <v>480</v>
      </c>
      <c r="B15" s="183"/>
      <c r="C15" s="183"/>
      <c r="D15" s="183"/>
      <c r="E15" s="183"/>
      <c r="F15" s="183"/>
      <c r="G15" s="183"/>
      <c r="H15" s="183"/>
      <c r="I15" s="183"/>
      <c r="J15" s="183"/>
      <c r="K15" s="183"/>
      <c r="L15" s="183"/>
    </row>
    <row r="16" spans="1:12" ht="15.95" customHeight="1" x14ac:dyDescent="0.25">
      <c r="A16" s="184" t="s">
        <v>7</v>
      </c>
      <c r="B16" s="184"/>
      <c r="C16" s="184"/>
      <c r="D16" s="184"/>
      <c r="E16" s="184"/>
      <c r="F16" s="184"/>
      <c r="G16" s="184"/>
      <c r="H16" s="184"/>
      <c r="I16" s="184"/>
      <c r="J16" s="184"/>
      <c r="K16" s="184"/>
      <c r="L16" s="184"/>
    </row>
    <row r="17" spans="1:12" ht="15.95" customHeight="1" x14ac:dyDescent="0.25"/>
    <row r="18" spans="1:12" ht="18.95" customHeight="1" x14ac:dyDescent="0.3">
      <c r="A18" s="191" t="s">
        <v>140</v>
      </c>
      <c r="B18" s="191"/>
      <c r="C18" s="191"/>
      <c r="D18" s="191"/>
      <c r="E18" s="191"/>
      <c r="F18" s="191"/>
      <c r="G18" s="191"/>
      <c r="H18" s="191"/>
      <c r="I18" s="191"/>
      <c r="J18" s="191"/>
      <c r="K18" s="191"/>
      <c r="L18" s="191"/>
    </row>
    <row r="19" spans="1:12" ht="15.95" customHeight="1" x14ac:dyDescent="0.25"/>
    <row r="20" spans="1:12" ht="15.95" customHeight="1" thickBot="1" x14ac:dyDescent="0.3">
      <c r="A20" s="219" t="s">
        <v>141</v>
      </c>
      <c r="B20" s="219"/>
      <c r="C20" s="219"/>
      <c r="D20" s="219"/>
      <c r="E20" s="219" t="s">
        <v>142</v>
      </c>
      <c r="F20" s="219"/>
    </row>
    <row r="21" spans="1:12" ht="15.95" customHeight="1" thickBot="1" x14ac:dyDescent="0.3">
      <c r="A21" s="214" t="s">
        <v>143</v>
      </c>
      <c r="B21" s="214"/>
      <c r="C21" s="214"/>
      <c r="D21" s="214"/>
      <c r="E21" s="220">
        <v>662390</v>
      </c>
      <c r="F21" s="220"/>
      <c r="H21" s="219" t="s">
        <v>144</v>
      </c>
      <c r="I21" s="219"/>
      <c r="J21" s="219"/>
    </row>
    <row r="22" spans="1:12" ht="15.95" customHeight="1" thickBot="1" x14ac:dyDescent="0.3">
      <c r="A22" s="210" t="s">
        <v>145</v>
      </c>
      <c r="B22" s="210"/>
      <c r="C22" s="210"/>
      <c r="D22" s="210"/>
      <c r="E22" s="215"/>
      <c r="F22" s="215"/>
      <c r="G22" s="79"/>
      <c r="H22" s="200" t="s">
        <v>146</v>
      </c>
      <c r="I22" s="200"/>
      <c r="J22" s="200"/>
      <c r="K22" s="216" t="s">
        <v>486</v>
      </c>
      <c r="L22" s="216"/>
    </row>
    <row r="23" spans="1:12" ht="32.1" customHeight="1" thickBot="1" x14ac:dyDescent="0.3">
      <c r="A23" s="210" t="s">
        <v>147</v>
      </c>
      <c r="B23" s="210"/>
      <c r="C23" s="210"/>
      <c r="D23" s="210"/>
      <c r="E23" s="211">
        <v>25</v>
      </c>
      <c r="F23" s="211"/>
      <c r="G23" s="79"/>
      <c r="H23" s="200" t="s">
        <v>148</v>
      </c>
      <c r="I23" s="200"/>
      <c r="J23" s="200"/>
      <c r="K23" s="216" t="s">
        <v>486</v>
      </c>
      <c r="L23" s="216"/>
    </row>
    <row r="24" spans="1:12" ht="48" customHeight="1" thickBot="1" x14ac:dyDescent="0.3">
      <c r="A24" s="212" t="s">
        <v>149</v>
      </c>
      <c r="B24" s="212"/>
      <c r="C24" s="212"/>
      <c r="D24" s="212"/>
      <c r="E24" s="211">
        <v>1</v>
      </c>
      <c r="F24" s="211"/>
      <c r="G24" s="79"/>
      <c r="H24" s="200" t="s">
        <v>150</v>
      </c>
      <c r="I24" s="200"/>
      <c r="J24" s="200"/>
      <c r="K24" s="218">
        <v>-583493.5</v>
      </c>
      <c r="L24" s="218"/>
    </row>
    <row r="25" spans="1:12" ht="15.95" customHeight="1" thickBot="1" x14ac:dyDescent="0.3">
      <c r="A25" s="214" t="s">
        <v>151</v>
      </c>
      <c r="B25" s="214"/>
      <c r="C25" s="214"/>
      <c r="D25" s="214"/>
      <c r="E25" s="215"/>
      <c r="F25" s="215"/>
    </row>
    <row r="26" spans="1:12" ht="15.95" customHeight="1" thickBot="1" x14ac:dyDescent="0.3">
      <c r="A26" s="210" t="s">
        <v>152</v>
      </c>
      <c r="B26" s="210"/>
      <c r="C26" s="210"/>
      <c r="D26" s="210"/>
      <c r="E26" s="215"/>
      <c r="F26" s="215"/>
      <c r="H26" s="217" t="s">
        <v>432</v>
      </c>
      <c r="I26" s="217"/>
      <c r="J26" s="217"/>
      <c r="K26" s="217"/>
      <c r="L26" s="217"/>
    </row>
    <row r="27" spans="1:12" ht="15.95" customHeight="1" thickBot="1" x14ac:dyDescent="0.3">
      <c r="A27" s="210" t="s">
        <v>153</v>
      </c>
      <c r="B27" s="210"/>
      <c r="C27" s="210"/>
      <c r="D27" s="210"/>
      <c r="E27" s="215"/>
      <c r="F27" s="215"/>
    </row>
    <row r="28" spans="1:12" ht="32.1" customHeight="1" thickBot="1" x14ac:dyDescent="0.3">
      <c r="A28" s="210" t="s">
        <v>154</v>
      </c>
      <c r="B28" s="210"/>
      <c r="C28" s="210"/>
      <c r="D28" s="210"/>
      <c r="E28" s="215"/>
      <c r="F28" s="215"/>
    </row>
    <row r="29" spans="1:12" ht="15.95" customHeight="1" thickBot="1" x14ac:dyDescent="0.3">
      <c r="A29" s="210" t="s">
        <v>155</v>
      </c>
      <c r="B29" s="210"/>
      <c r="C29" s="210"/>
      <c r="D29" s="210"/>
      <c r="E29" s="215"/>
      <c r="F29" s="215"/>
    </row>
    <row r="30" spans="1:12" ht="15.95" customHeight="1" thickBot="1" x14ac:dyDescent="0.3">
      <c r="A30" s="210" t="s">
        <v>156</v>
      </c>
      <c r="B30" s="210"/>
      <c r="C30" s="210"/>
      <c r="D30" s="210"/>
      <c r="E30" s="215"/>
      <c r="F30" s="215"/>
    </row>
    <row r="31" spans="1:12" ht="15.95" customHeight="1" thickBot="1" x14ac:dyDescent="0.3">
      <c r="A31" s="210"/>
      <c r="B31" s="210"/>
      <c r="C31" s="210"/>
      <c r="D31" s="210"/>
      <c r="E31" s="216"/>
      <c r="F31" s="216"/>
    </row>
    <row r="32" spans="1:12" ht="15.95" customHeight="1" thickBot="1" x14ac:dyDescent="0.3">
      <c r="A32" s="212" t="s">
        <v>157</v>
      </c>
      <c r="B32" s="212"/>
      <c r="C32" s="212"/>
      <c r="D32" s="212"/>
      <c r="E32" s="211">
        <v>20</v>
      </c>
      <c r="F32" s="211"/>
    </row>
    <row r="33" spans="1:38" ht="15.95" customHeight="1" thickBot="1" x14ac:dyDescent="0.3">
      <c r="A33" s="214"/>
      <c r="B33" s="214"/>
      <c r="C33" s="214"/>
      <c r="D33" s="214"/>
      <c r="E33" s="216"/>
      <c r="F33" s="216"/>
    </row>
    <row r="34" spans="1:38" ht="15.95" customHeight="1" thickBot="1" x14ac:dyDescent="0.3">
      <c r="A34" s="210" t="s">
        <v>158</v>
      </c>
      <c r="B34" s="210"/>
      <c r="C34" s="210"/>
      <c r="D34" s="210"/>
      <c r="E34" s="215"/>
      <c r="F34" s="215"/>
    </row>
    <row r="35" spans="1:38" ht="15.95" customHeight="1" thickBot="1" x14ac:dyDescent="0.3">
      <c r="A35" s="212" t="s">
        <v>159</v>
      </c>
      <c r="B35" s="212"/>
      <c r="C35" s="212"/>
      <c r="D35" s="212"/>
      <c r="E35" s="215"/>
      <c r="F35" s="215"/>
    </row>
    <row r="36" spans="1:38" ht="15.95" customHeight="1" thickBot="1" x14ac:dyDescent="0.3">
      <c r="A36" s="214" t="s">
        <v>160</v>
      </c>
      <c r="B36" s="214"/>
      <c r="C36" s="214"/>
      <c r="D36" s="214"/>
      <c r="E36" s="211">
        <v>8</v>
      </c>
      <c r="F36" s="211"/>
    </row>
    <row r="37" spans="1:38" ht="15.95" customHeight="1" thickBot="1" x14ac:dyDescent="0.3">
      <c r="A37" s="210" t="s">
        <v>161</v>
      </c>
      <c r="B37" s="210"/>
      <c r="C37" s="210"/>
      <c r="D37" s="210"/>
      <c r="E37" s="211">
        <v>12</v>
      </c>
      <c r="F37" s="211"/>
    </row>
    <row r="38" spans="1:38" ht="15.95" customHeight="1" thickBot="1" x14ac:dyDescent="0.3">
      <c r="A38" s="210" t="s">
        <v>162</v>
      </c>
      <c r="B38" s="210"/>
      <c r="C38" s="210"/>
      <c r="D38" s="210"/>
      <c r="E38" s="211">
        <v>12</v>
      </c>
      <c r="F38" s="211"/>
    </row>
    <row r="39" spans="1:38" ht="15.95" customHeight="1" thickBot="1" x14ac:dyDescent="0.3">
      <c r="A39" s="210" t="s">
        <v>163</v>
      </c>
      <c r="B39" s="210"/>
      <c r="C39" s="210"/>
      <c r="D39" s="210"/>
      <c r="E39" s="215"/>
      <c r="F39" s="215"/>
    </row>
    <row r="40" spans="1:38" ht="15.95" customHeight="1" thickBot="1" x14ac:dyDescent="0.3">
      <c r="A40" s="210" t="s">
        <v>164</v>
      </c>
      <c r="B40" s="210"/>
      <c r="C40" s="210"/>
      <c r="D40" s="210"/>
      <c r="E40" s="213">
        <v>16.5</v>
      </c>
      <c r="F40" s="213"/>
    </row>
    <row r="41" spans="1:38" ht="15.95" customHeight="1" thickBot="1" x14ac:dyDescent="0.3">
      <c r="A41" s="210" t="s">
        <v>165</v>
      </c>
      <c r="B41" s="210"/>
      <c r="C41" s="210"/>
      <c r="D41" s="210"/>
      <c r="E41" s="211">
        <v>100</v>
      </c>
      <c r="F41" s="211"/>
    </row>
    <row r="42" spans="1:38" ht="15.95" customHeight="1" thickBot="1" x14ac:dyDescent="0.3">
      <c r="A42" s="212" t="s">
        <v>166</v>
      </c>
      <c r="B42" s="212"/>
      <c r="C42" s="212"/>
      <c r="D42" s="212"/>
      <c r="E42" s="213">
        <v>16.5</v>
      </c>
      <c r="F42" s="213"/>
    </row>
    <row r="43" spans="1:38" ht="15.95" customHeight="1" x14ac:dyDescent="0.25">
      <c r="A43" s="214" t="s">
        <v>167</v>
      </c>
      <c r="B43" s="214"/>
      <c r="C43" s="214"/>
      <c r="D43" s="214"/>
      <c r="E43" s="208" t="s">
        <v>487</v>
      </c>
      <c r="F43" s="208"/>
      <c r="G43" s="39">
        <v>2018</v>
      </c>
      <c r="H43" s="39">
        <v>2019</v>
      </c>
      <c r="I43" s="39">
        <v>2020</v>
      </c>
      <c r="J43" s="39">
        <v>2021</v>
      </c>
      <c r="K43" s="39">
        <v>2022</v>
      </c>
      <c r="L43" s="39">
        <v>2023</v>
      </c>
      <c r="M43" s="39">
        <v>2024</v>
      </c>
      <c r="N43" s="39">
        <v>2025</v>
      </c>
      <c r="O43" s="39">
        <v>2026</v>
      </c>
      <c r="P43" s="39">
        <v>2027</v>
      </c>
      <c r="Q43" s="39">
        <v>2028</v>
      </c>
      <c r="R43" s="39">
        <v>2029</v>
      </c>
      <c r="S43" s="39">
        <v>2030</v>
      </c>
      <c r="T43" s="39">
        <v>2031</v>
      </c>
      <c r="U43" s="39">
        <v>2032</v>
      </c>
      <c r="V43" s="39">
        <v>2033</v>
      </c>
      <c r="W43" s="39">
        <v>2034</v>
      </c>
      <c r="X43" s="39">
        <v>2035</v>
      </c>
      <c r="Y43" s="39">
        <v>2036</v>
      </c>
      <c r="Z43" s="39">
        <v>2037</v>
      </c>
      <c r="AA43" s="39">
        <v>2038</v>
      </c>
      <c r="AB43" s="39">
        <v>2039</v>
      </c>
      <c r="AC43" s="39">
        <v>2040</v>
      </c>
      <c r="AD43" s="39">
        <v>2041</v>
      </c>
      <c r="AE43" s="39">
        <v>2042</v>
      </c>
      <c r="AF43" s="39">
        <v>2043</v>
      </c>
      <c r="AG43" s="39">
        <v>2044</v>
      </c>
      <c r="AH43" s="81"/>
      <c r="AI43" s="81"/>
      <c r="AJ43" s="81"/>
      <c r="AK43" s="81"/>
      <c r="AL43" s="81" t="s">
        <v>428</v>
      </c>
    </row>
    <row r="44" spans="1:38" ht="15.95" customHeight="1" x14ac:dyDescent="0.25">
      <c r="A44" s="204" t="s">
        <v>168</v>
      </c>
      <c r="B44" s="204"/>
      <c r="C44" s="204"/>
      <c r="D44" s="204"/>
      <c r="E44" s="205"/>
      <c r="F44" s="205"/>
      <c r="G44" s="40">
        <v>4.7</v>
      </c>
      <c r="H44" s="37">
        <v>4</v>
      </c>
      <c r="I44" s="37">
        <v>4</v>
      </c>
      <c r="J44" s="37">
        <v>4</v>
      </c>
      <c r="K44" s="37">
        <v>4</v>
      </c>
      <c r="L44" s="37">
        <v>4</v>
      </c>
      <c r="M44" s="37">
        <v>4</v>
      </c>
      <c r="N44" s="37">
        <v>4</v>
      </c>
      <c r="O44" s="37">
        <v>4</v>
      </c>
      <c r="P44" s="37">
        <v>4</v>
      </c>
      <c r="Q44" s="37">
        <v>4</v>
      </c>
      <c r="R44" s="37">
        <v>4</v>
      </c>
      <c r="S44" s="37">
        <v>4</v>
      </c>
      <c r="T44" s="37">
        <v>4</v>
      </c>
      <c r="U44" s="37">
        <v>4</v>
      </c>
      <c r="V44" s="37">
        <v>4</v>
      </c>
      <c r="W44" s="37">
        <v>4</v>
      </c>
      <c r="X44" s="37">
        <v>4</v>
      </c>
      <c r="Y44" s="37">
        <v>4</v>
      </c>
      <c r="Z44" s="37">
        <v>4</v>
      </c>
      <c r="AA44" s="37">
        <v>4</v>
      </c>
      <c r="AB44" s="37">
        <v>4</v>
      </c>
      <c r="AC44" s="37">
        <v>4</v>
      </c>
      <c r="AD44" s="37">
        <v>4</v>
      </c>
      <c r="AE44" s="37">
        <v>4</v>
      </c>
      <c r="AF44" s="37">
        <v>4</v>
      </c>
      <c r="AG44" s="37">
        <v>4</v>
      </c>
      <c r="AH44" s="78"/>
      <c r="AI44" s="78"/>
      <c r="AJ44" s="78"/>
      <c r="AK44" s="78"/>
      <c r="AL44" s="80"/>
    </row>
    <row r="45" spans="1:38" ht="15.95" customHeight="1" x14ac:dyDescent="0.25">
      <c r="A45" s="204" t="s">
        <v>169</v>
      </c>
      <c r="B45" s="204"/>
      <c r="C45" s="204"/>
      <c r="D45" s="204"/>
      <c r="E45" s="205"/>
      <c r="F45" s="205"/>
      <c r="G45" s="40">
        <v>4.7</v>
      </c>
      <c r="H45" s="40">
        <v>8.9</v>
      </c>
      <c r="I45" s="40">
        <v>13.2</v>
      </c>
      <c r="J45" s="40">
        <v>17.8</v>
      </c>
      <c r="K45" s="40">
        <v>22.5</v>
      </c>
      <c r="L45" s="40">
        <v>27.4</v>
      </c>
      <c r="M45" s="40">
        <v>32.5</v>
      </c>
      <c r="N45" s="40">
        <v>37.799999999999997</v>
      </c>
      <c r="O45" s="40">
        <v>43.3</v>
      </c>
      <c r="P45" s="37">
        <v>49</v>
      </c>
      <c r="Q45" s="37">
        <v>55</v>
      </c>
      <c r="R45" s="40">
        <v>61.2</v>
      </c>
      <c r="S45" s="40">
        <v>67.599999999999994</v>
      </c>
      <c r="T45" s="40">
        <v>74.3</v>
      </c>
      <c r="U45" s="40">
        <v>81.3</v>
      </c>
      <c r="V45" s="40">
        <v>88.6</v>
      </c>
      <c r="W45" s="40">
        <v>96.1</v>
      </c>
      <c r="X45" s="40">
        <v>103.9</v>
      </c>
      <c r="Y45" s="40">
        <v>112.1</v>
      </c>
      <c r="Z45" s="40">
        <v>120.6</v>
      </c>
      <c r="AA45" s="40">
        <v>129.4</v>
      </c>
      <c r="AB45" s="40">
        <v>138.6</v>
      </c>
      <c r="AC45" s="40">
        <v>148.1</v>
      </c>
      <c r="AD45" s="40">
        <v>158.1</v>
      </c>
      <c r="AE45" s="40">
        <v>168.4</v>
      </c>
      <c r="AF45" s="40">
        <v>179.1</v>
      </c>
      <c r="AG45" s="40">
        <v>190.3</v>
      </c>
      <c r="AH45" s="78"/>
      <c r="AI45" s="78"/>
      <c r="AJ45" s="78"/>
      <c r="AK45" s="78"/>
      <c r="AL45" s="80"/>
    </row>
    <row r="46" spans="1:38" ht="15.95" customHeight="1" x14ac:dyDescent="0.25">
      <c r="A46" s="204" t="s">
        <v>514</v>
      </c>
      <c r="B46" s="204"/>
      <c r="C46" s="204"/>
      <c r="D46" s="204"/>
      <c r="E46" s="205"/>
      <c r="F46" s="205"/>
      <c r="G46" s="80"/>
      <c r="H46" s="80"/>
      <c r="I46" s="80"/>
      <c r="J46" s="80"/>
      <c r="K46" s="80"/>
      <c r="L46" s="80"/>
      <c r="M46" s="80"/>
      <c r="N46" s="80"/>
      <c r="O46" s="80"/>
      <c r="P46" s="80"/>
      <c r="Q46" s="80"/>
      <c r="R46" s="80"/>
      <c r="S46" s="80"/>
      <c r="T46" s="80"/>
      <c r="U46" s="80"/>
      <c r="V46" s="80"/>
      <c r="W46" s="80"/>
      <c r="X46" s="80"/>
      <c r="Y46" s="80"/>
      <c r="Z46" s="80"/>
      <c r="AA46" s="80"/>
      <c r="AB46" s="80"/>
      <c r="AC46" s="80"/>
      <c r="AD46" s="80"/>
      <c r="AE46" s="80"/>
      <c r="AF46" s="80"/>
      <c r="AG46" s="80"/>
      <c r="AH46" s="78"/>
      <c r="AI46" s="78"/>
      <c r="AJ46" s="78"/>
      <c r="AK46" s="78"/>
      <c r="AL46" s="80"/>
    </row>
    <row r="47" spans="1:38" ht="15.95" customHeight="1" thickBot="1" x14ac:dyDescent="0.3"/>
    <row r="48" spans="1:38" ht="15.95" customHeight="1" x14ac:dyDescent="0.25">
      <c r="A48" s="209" t="s">
        <v>170</v>
      </c>
      <c r="B48" s="209"/>
      <c r="C48" s="209"/>
      <c r="D48" s="209"/>
      <c r="E48" s="208" t="s">
        <v>429</v>
      </c>
      <c r="F48" s="208"/>
      <c r="G48" s="39">
        <v>2016</v>
      </c>
      <c r="H48" s="39">
        <v>2017</v>
      </c>
      <c r="I48" s="39">
        <v>2018</v>
      </c>
      <c r="J48" s="39">
        <v>2019</v>
      </c>
      <c r="K48" s="39">
        <v>2020</v>
      </c>
      <c r="L48" s="39">
        <v>2021</v>
      </c>
      <c r="M48" s="39">
        <v>2022</v>
      </c>
      <c r="N48" s="39">
        <v>2023</v>
      </c>
      <c r="O48" s="39">
        <v>2024</v>
      </c>
      <c r="P48" s="39">
        <v>2025</v>
      </c>
      <c r="Q48" s="39">
        <v>2026</v>
      </c>
      <c r="R48" s="39">
        <v>2027</v>
      </c>
      <c r="S48" s="39">
        <v>2028</v>
      </c>
      <c r="T48" s="39">
        <v>2029</v>
      </c>
      <c r="U48" s="39">
        <v>2030</v>
      </c>
      <c r="V48" s="39">
        <v>2031</v>
      </c>
      <c r="W48" s="39">
        <v>2032</v>
      </c>
      <c r="X48" s="39">
        <v>2033</v>
      </c>
      <c r="Y48" s="39">
        <v>2034</v>
      </c>
      <c r="Z48" s="39">
        <v>2035</v>
      </c>
      <c r="AA48" s="39">
        <v>2036</v>
      </c>
      <c r="AB48" s="39">
        <v>2037</v>
      </c>
      <c r="AC48" s="39">
        <v>2038</v>
      </c>
      <c r="AD48" s="39">
        <v>2039</v>
      </c>
      <c r="AE48" s="39">
        <v>2040</v>
      </c>
      <c r="AF48" s="39">
        <v>2041</v>
      </c>
      <c r="AG48" s="39">
        <v>2042</v>
      </c>
      <c r="AH48" s="81"/>
      <c r="AI48" s="81"/>
      <c r="AJ48" s="81"/>
      <c r="AK48" s="81"/>
      <c r="AL48" s="81" t="s">
        <v>428</v>
      </c>
    </row>
    <row r="49" spans="1:38" ht="15.95" customHeight="1" x14ac:dyDescent="0.25">
      <c r="A49" s="204" t="s">
        <v>171</v>
      </c>
      <c r="B49" s="204"/>
      <c r="C49" s="204"/>
      <c r="D49" s="204"/>
      <c r="E49" s="205"/>
      <c r="F49" s="205"/>
      <c r="G49" s="80"/>
      <c r="H49" s="80"/>
      <c r="I49" s="80"/>
      <c r="J49" s="80"/>
      <c r="K49" s="80"/>
      <c r="L49" s="80"/>
      <c r="M49" s="80"/>
      <c r="N49" s="80"/>
      <c r="O49" s="80"/>
      <c r="P49" s="80"/>
      <c r="Q49" s="80"/>
      <c r="R49" s="80"/>
      <c r="S49" s="80"/>
      <c r="T49" s="80"/>
      <c r="U49" s="80"/>
      <c r="V49" s="80"/>
      <c r="W49" s="80"/>
      <c r="X49" s="80"/>
      <c r="Y49" s="80"/>
      <c r="Z49" s="80"/>
      <c r="AA49" s="80"/>
      <c r="AB49" s="80"/>
      <c r="AC49" s="80"/>
      <c r="AD49" s="80"/>
      <c r="AE49" s="80"/>
      <c r="AF49" s="80"/>
      <c r="AG49" s="80"/>
      <c r="AH49" s="78"/>
      <c r="AI49" s="78"/>
      <c r="AJ49" s="78"/>
      <c r="AK49" s="78"/>
      <c r="AL49" s="80"/>
    </row>
    <row r="50" spans="1:38" ht="15.95" customHeight="1" x14ac:dyDescent="0.25">
      <c r="A50" s="204" t="s">
        <v>172</v>
      </c>
      <c r="B50" s="204"/>
      <c r="C50" s="204"/>
      <c r="D50" s="204"/>
      <c r="E50" s="205"/>
      <c r="F50" s="205"/>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78"/>
      <c r="AI50" s="78"/>
      <c r="AJ50" s="78"/>
      <c r="AK50" s="78"/>
      <c r="AL50" s="80"/>
    </row>
    <row r="51" spans="1:38" ht="15.95" customHeight="1" x14ac:dyDescent="0.25">
      <c r="A51" s="204" t="s">
        <v>173</v>
      </c>
      <c r="B51" s="204"/>
      <c r="C51" s="204"/>
      <c r="D51" s="204"/>
      <c r="E51" s="205"/>
      <c r="F51" s="205"/>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78"/>
      <c r="AI51" s="78"/>
      <c r="AJ51" s="78"/>
      <c r="AK51" s="78"/>
      <c r="AL51" s="80"/>
    </row>
    <row r="52" spans="1:38" ht="15.95" customHeight="1" x14ac:dyDescent="0.25">
      <c r="A52" s="204" t="s">
        <v>174</v>
      </c>
      <c r="B52" s="204"/>
      <c r="C52" s="204"/>
      <c r="D52" s="204"/>
      <c r="E52" s="205"/>
      <c r="F52" s="205"/>
      <c r="G52" s="80"/>
      <c r="H52" s="80"/>
      <c r="I52" s="80"/>
      <c r="J52" s="80"/>
      <c r="K52" s="80"/>
      <c r="L52" s="80"/>
      <c r="M52" s="80"/>
      <c r="N52" s="80"/>
      <c r="O52" s="80"/>
      <c r="P52" s="80"/>
      <c r="Q52" s="80"/>
      <c r="R52" s="80"/>
      <c r="S52" s="80"/>
      <c r="T52" s="80"/>
      <c r="U52" s="80"/>
      <c r="V52" s="80"/>
      <c r="W52" s="80"/>
      <c r="X52" s="80"/>
      <c r="Y52" s="80"/>
      <c r="Z52" s="80"/>
      <c r="AA52" s="80"/>
      <c r="AB52" s="80"/>
      <c r="AC52" s="80"/>
      <c r="AD52" s="80"/>
      <c r="AE52" s="80"/>
      <c r="AF52" s="80"/>
      <c r="AG52" s="80"/>
      <c r="AH52" s="78"/>
      <c r="AI52" s="78"/>
      <c r="AJ52" s="78"/>
      <c r="AK52" s="78"/>
      <c r="AL52" s="80"/>
    </row>
    <row r="53" spans="1:38" ht="15.95" customHeight="1" thickBot="1" x14ac:dyDescent="0.3"/>
    <row r="54" spans="1:38" ht="15.95" customHeight="1" x14ac:dyDescent="0.25">
      <c r="A54" s="209" t="s">
        <v>175</v>
      </c>
      <c r="B54" s="209"/>
      <c r="C54" s="209"/>
      <c r="D54" s="209"/>
      <c r="E54" s="208" t="s">
        <v>429</v>
      </c>
      <c r="F54" s="208"/>
      <c r="G54" s="39">
        <v>2016</v>
      </c>
      <c r="H54" s="39">
        <v>2017</v>
      </c>
      <c r="I54" s="39">
        <v>2018</v>
      </c>
      <c r="J54" s="39">
        <v>2019</v>
      </c>
      <c r="K54" s="39">
        <v>2020</v>
      </c>
      <c r="L54" s="39">
        <v>2021</v>
      </c>
      <c r="M54" s="39">
        <v>2022</v>
      </c>
      <c r="N54" s="39">
        <v>2023</v>
      </c>
      <c r="O54" s="39">
        <v>2024</v>
      </c>
      <c r="P54" s="39">
        <v>2025</v>
      </c>
      <c r="Q54" s="39">
        <v>2026</v>
      </c>
      <c r="R54" s="39">
        <v>2027</v>
      </c>
      <c r="S54" s="39">
        <v>2028</v>
      </c>
      <c r="T54" s="39">
        <v>2029</v>
      </c>
      <c r="U54" s="39">
        <v>2030</v>
      </c>
      <c r="V54" s="39">
        <v>2031</v>
      </c>
      <c r="W54" s="39">
        <v>2032</v>
      </c>
      <c r="X54" s="39">
        <v>2033</v>
      </c>
      <c r="Y54" s="39">
        <v>2034</v>
      </c>
      <c r="Z54" s="39">
        <v>2035</v>
      </c>
      <c r="AA54" s="39">
        <v>2036</v>
      </c>
      <c r="AB54" s="39">
        <v>2037</v>
      </c>
      <c r="AC54" s="39">
        <v>2038</v>
      </c>
      <c r="AD54" s="39">
        <v>2039</v>
      </c>
      <c r="AE54" s="39">
        <v>2040</v>
      </c>
      <c r="AF54" s="39">
        <v>2041</v>
      </c>
      <c r="AG54" s="39">
        <v>2042</v>
      </c>
      <c r="AH54" s="81"/>
      <c r="AI54" s="81"/>
      <c r="AJ54" s="81"/>
      <c r="AK54" s="81"/>
      <c r="AL54" s="81" t="s">
        <v>428</v>
      </c>
    </row>
    <row r="55" spans="1:38" ht="15.95" customHeight="1" x14ac:dyDescent="0.25">
      <c r="A55" s="204" t="s">
        <v>176</v>
      </c>
      <c r="B55" s="204"/>
      <c r="C55" s="204"/>
      <c r="D55" s="204"/>
      <c r="E55" s="205"/>
      <c r="F55" s="205"/>
      <c r="G55" s="80"/>
      <c r="H55" s="80"/>
      <c r="I55" s="80"/>
      <c r="J55" s="80"/>
      <c r="K55" s="80"/>
      <c r="L55" s="80"/>
      <c r="M55" s="80"/>
      <c r="N55" s="80"/>
      <c r="O55" s="80"/>
      <c r="P55" s="80"/>
      <c r="Q55" s="80"/>
      <c r="R55" s="80"/>
      <c r="S55" s="80"/>
      <c r="T55" s="80"/>
      <c r="U55" s="80"/>
      <c r="V55" s="80"/>
      <c r="W55" s="80"/>
      <c r="X55" s="80"/>
      <c r="Y55" s="80"/>
      <c r="Z55" s="80"/>
      <c r="AA55" s="80"/>
      <c r="AB55" s="80"/>
      <c r="AC55" s="80"/>
      <c r="AD55" s="80"/>
      <c r="AE55" s="80"/>
      <c r="AF55" s="80"/>
      <c r="AG55" s="80"/>
      <c r="AH55" s="78"/>
      <c r="AI55" s="78"/>
      <c r="AJ55" s="78"/>
      <c r="AK55" s="78"/>
      <c r="AL55" s="80"/>
    </row>
    <row r="56" spans="1:38" ht="15.95" customHeight="1" x14ac:dyDescent="0.25">
      <c r="A56" s="204" t="s">
        <v>177</v>
      </c>
      <c r="B56" s="204"/>
      <c r="C56" s="204"/>
      <c r="D56" s="204"/>
      <c r="E56" s="205"/>
      <c r="F56" s="205"/>
      <c r="G56" s="80"/>
      <c r="H56" s="80"/>
      <c r="I56" s="80"/>
      <c r="J56" s="80"/>
      <c r="K56" s="80"/>
      <c r="L56" s="80"/>
      <c r="M56" s="80"/>
      <c r="N56" s="80"/>
      <c r="O56" s="80"/>
      <c r="P56" s="80"/>
      <c r="Q56" s="80"/>
      <c r="R56" s="80"/>
      <c r="S56" s="80"/>
      <c r="T56" s="80"/>
      <c r="U56" s="80"/>
      <c r="V56" s="80"/>
      <c r="W56" s="80"/>
      <c r="X56" s="80"/>
      <c r="Y56" s="80"/>
      <c r="Z56" s="80"/>
      <c r="AA56" s="80"/>
      <c r="AB56" s="80"/>
      <c r="AC56" s="80"/>
      <c r="AD56" s="80"/>
      <c r="AE56" s="80"/>
      <c r="AF56" s="80"/>
      <c r="AG56" s="80"/>
      <c r="AH56" s="78"/>
      <c r="AI56" s="78"/>
      <c r="AJ56" s="78"/>
      <c r="AK56" s="78"/>
      <c r="AL56" s="80"/>
    </row>
    <row r="57" spans="1:38" ht="15.95" customHeight="1" x14ac:dyDescent="0.25">
      <c r="A57" s="204" t="s">
        <v>178</v>
      </c>
      <c r="B57" s="204"/>
      <c r="C57" s="204"/>
      <c r="D57" s="204"/>
      <c r="E57" s="205"/>
      <c r="F57" s="205"/>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78"/>
      <c r="AI57" s="78"/>
      <c r="AJ57" s="78"/>
      <c r="AK57" s="78"/>
      <c r="AL57" s="80"/>
    </row>
    <row r="58" spans="1:38" ht="15.95" customHeight="1" x14ac:dyDescent="0.25">
      <c r="A58" s="204" t="s">
        <v>431</v>
      </c>
      <c r="B58" s="204"/>
      <c r="C58" s="204"/>
      <c r="D58" s="204"/>
      <c r="E58" s="205"/>
      <c r="F58" s="205"/>
      <c r="G58" s="80"/>
      <c r="H58" s="80"/>
      <c r="I58" s="80"/>
      <c r="J58" s="80"/>
      <c r="K58" s="80"/>
      <c r="L58" s="80"/>
      <c r="M58" s="80"/>
      <c r="N58" s="80"/>
      <c r="O58" s="80"/>
      <c r="P58" s="80"/>
      <c r="Q58" s="80"/>
      <c r="R58" s="80"/>
      <c r="S58" s="80"/>
      <c r="T58" s="80"/>
      <c r="U58" s="80"/>
      <c r="V58" s="80"/>
      <c r="W58" s="80"/>
      <c r="X58" s="80"/>
      <c r="Y58" s="80"/>
      <c r="Z58" s="80"/>
      <c r="AA58" s="80"/>
      <c r="AB58" s="80"/>
      <c r="AC58" s="80"/>
      <c r="AD58" s="80"/>
      <c r="AE58" s="80"/>
      <c r="AF58" s="80"/>
      <c r="AG58" s="80"/>
      <c r="AH58" s="78"/>
      <c r="AI58" s="78"/>
      <c r="AJ58" s="78"/>
      <c r="AK58" s="78"/>
      <c r="AL58" s="80"/>
    </row>
    <row r="59" spans="1:38" ht="32.1" customHeight="1" x14ac:dyDescent="0.25">
      <c r="A59" s="204" t="s">
        <v>179</v>
      </c>
      <c r="B59" s="204"/>
      <c r="C59" s="204"/>
      <c r="D59" s="204"/>
      <c r="E59" s="205"/>
      <c r="F59" s="205"/>
      <c r="G59" s="80"/>
      <c r="H59" s="36">
        <v>-6550</v>
      </c>
      <c r="I59" s="36">
        <v>-12826</v>
      </c>
      <c r="J59" s="36">
        <v>-12281</v>
      </c>
      <c r="K59" s="36">
        <v>-11735</v>
      </c>
      <c r="L59" s="36">
        <v>-11189</v>
      </c>
      <c r="M59" s="36">
        <v>-10643</v>
      </c>
      <c r="N59" s="36">
        <v>-10097</v>
      </c>
      <c r="O59" s="36">
        <v>-9552</v>
      </c>
      <c r="P59" s="36">
        <v>-9006</v>
      </c>
      <c r="Q59" s="36">
        <v>-8460</v>
      </c>
      <c r="R59" s="36">
        <v>-7914</v>
      </c>
      <c r="S59" s="36">
        <v>-7368</v>
      </c>
      <c r="T59" s="36">
        <v>-6823</v>
      </c>
      <c r="U59" s="36">
        <v>-6277</v>
      </c>
      <c r="V59" s="36">
        <v>-5731</v>
      </c>
      <c r="W59" s="36">
        <v>-5185</v>
      </c>
      <c r="X59" s="36">
        <v>-4639</v>
      </c>
      <c r="Y59" s="36">
        <v>-4094</v>
      </c>
      <c r="Z59" s="36">
        <v>-3548</v>
      </c>
      <c r="AA59" s="36">
        <v>-3002</v>
      </c>
      <c r="AB59" s="36">
        <v>-2456</v>
      </c>
      <c r="AC59" s="36">
        <v>-1910</v>
      </c>
      <c r="AD59" s="36">
        <v>-1365</v>
      </c>
      <c r="AE59" s="37">
        <v>-819</v>
      </c>
      <c r="AF59" s="37">
        <v>-273</v>
      </c>
      <c r="AG59" s="80"/>
      <c r="AH59" s="78"/>
      <c r="AI59" s="78"/>
      <c r="AJ59" s="78"/>
      <c r="AK59" s="78"/>
      <c r="AL59" s="36">
        <v>-163742</v>
      </c>
    </row>
    <row r="60" spans="1:38" ht="15.95" customHeight="1" x14ac:dyDescent="0.25">
      <c r="A60" s="204" t="s">
        <v>430</v>
      </c>
      <c r="B60" s="204"/>
      <c r="C60" s="204"/>
      <c r="D60" s="204"/>
      <c r="E60" s="205"/>
      <c r="F60" s="205"/>
      <c r="G60" s="80"/>
      <c r="H60" s="36">
        <v>-6550</v>
      </c>
      <c r="I60" s="36">
        <v>-12826</v>
      </c>
      <c r="J60" s="36">
        <v>-12281</v>
      </c>
      <c r="K60" s="36">
        <v>-11735</v>
      </c>
      <c r="L60" s="36">
        <v>-11189</v>
      </c>
      <c r="M60" s="36">
        <v>-10643</v>
      </c>
      <c r="N60" s="36">
        <v>-10097</v>
      </c>
      <c r="O60" s="36">
        <v>-9552</v>
      </c>
      <c r="P60" s="36">
        <v>-9006</v>
      </c>
      <c r="Q60" s="36">
        <v>-8460</v>
      </c>
      <c r="R60" s="36">
        <v>-7914</v>
      </c>
      <c r="S60" s="36">
        <v>-7368</v>
      </c>
      <c r="T60" s="36">
        <v>-6823</v>
      </c>
      <c r="U60" s="36">
        <v>-6277</v>
      </c>
      <c r="V60" s="36">
        <v>-5731</v>
      </c>
      <c r="W60" s="36">
        <v>-5185</v>
      </c>
      <c r="X60" s="36">
        <v>-4639</v>
      </c>
      <c r="Y60" s="36">
        <v>-4094</v>
      </c>
      <c r="Z60" s="36">
        <v>-3548</v>
      </c>
      <c r="AA60" s="36">
        <v>-3002</v>
      </c>
      <c r="AB60" s="36">
        <v>-2456</v>
      </c>
      <c r="AC60" s="36">
        <v>-1910</v>
      </c>
      <c r="AD60" s="36">
        <v>-1365</v>
      </c>
      <c r="AE60" s="37">
        <v>-819</v>
      </c>
      <c r="AF60" s="37">
        <v>-273</v>
      </c>
      <c r="AG60" s="80"/>
      <c r="AH60" s="78"/>
      <c r="AI60" s="78"/>
      <c r="AJ60" s="78"/>
      <c r="AK60" s="78"/>
      <c r="AL60" s="36">
        <v>-163742</v>
      </c>
    </row>
    <row r="61" spans="1:38" ht="15.95" customHeight="1" x14ac:dyDescent="0.25">
      <c r="A61" s="204" t="s">
        <v>180</v>
      </c>
      <c r="B61" s="204"/>
      <c r="C61" s="204"/>
      <c r="D61" s="204"/>
      <c r="E61" s="205"/>
      <c r="F61" s="205"/>
      <c r="G61" s="80"/>
      <c r="H61" s="36">
        <v>-24809</v>
      </c>
      <c r="I61" s="36">
        <v>-24809</v>
      </c>
      <c r="J61" s="36">
        <v>-24809</v>
      </c>
      <c r="K61" s="36">
        <v>-24809</v>
      </c>
      <c r="L61" s="36">
        <v>-24809</v>
      </c>
      <c r="M61" s="36">
        <v>-24809</v>
      </c>
      <c r="N61" s="36">
        <v>-24809</v>
      </c>
      <c r="O61" s="36">
        <v>-24809</v>
      </c>
      <c r="P61" s="36">
        <v>-24809</v>
      </c>
      <c r="Q61" s="36">
        <v>-24809</v>
      </c>
      <c r="R61" s="36">
        <v>-24809</v>
      </c>
      <c r="S61" s="36">
        <v>-24809</v>
      </c>
      <c r="T61" s="36">
        <v>-24809</v>
      </c>
      <c r="U61" s="36">
        <v>-24809</v>
      </c>
      <c r="V61" s="36">
        <v>-24809</v>
      </c>
      <c r="W61" s="36">
        <v>-24809</v>
      </c>
      <c r="X61" s="36">
        <v>-24809</v>
      </c>
      <c r="Y61" s="36">
        <v>-24809</v>
      </c>
      <c r="Z61" s="36">
        <v>-24809</v>
      </c>
      <c r="AA61" s="36">
        <v>-24809</v>
      </c>
      <c r="AB61" s="36">
        <v>-24809</v>
      </c>
      <c r="AC61" s="36">
        <v>-24809</v>
      </c>
      <c r="AD61" s="36">
        <v>-24809</v>
      </c>
      <c r="AE61" s="36">
        <v>-24809</v>
      </c>
      <c r="AF61" s="36">
        <v>-24809</v>
      </c>
      <c r="AG61" s="80"/>
      <c r="AH61" s="78"/>
      <c r="AI61" s="78"/>
      <c r="AJ61" s="78"/>
      <c r="AK61" s="78"/>
      <c r="AL61" s="36">
        <v>-620234</v>
      </c>
    </row>
    <row r="62" spans="1:38" ht="15.95" customHeight="1" x14ac:dyDescent="0.25">
      <c r="A62" s="204" t="s">
        <v>186</v>
      </c>
      <c r="B62" s="204"/>
      <c r="C62" s="204"/>
      <c r="D62" s="204"/>
      <c r="E62" s="205"/>
      <c r="F62" s="205"/>
      <c r="G62" s="80"/>
      <c r="H62" s="36">
        <v>-31359</v>
      </c>
      <c r="I62" s="36">
        <v>-37636</v>
      </c>
      <c r="J62" s="36">
        <v>-37090</v>
      </c>
      <c r="K62" s="36">
        <v>-36544</v>
      </c>
      <c r="L62" s="36">
        <v>-35998</v>
      </c>
      <c r="M62" s="36">
        <v>-35453</v>
      </c>
      <c r="N62" s="36">
        <v>-34907</v>
      </c>
      <c r="O62" s="36">
        <v>-34361</v>
      </c>
      <c r="P62" s="36">
        <v>-33815</v>
      </c>
      <c r="Q62" s="36">
        <v>-33269</v>
      </c>
      <c r="R62" s="36">
        <v>-32724</v>
      </c>
      <c r="S62" s="36">
        <v>-32178</v>
      </c>
      <c r="T62" s="36">
        <v>-31632</v>
      </c>
      <c r="U62" s="36">
        <v>-31086</v>
      </c>
      <c r="V62" s="36">
        <v>-30540</v>
      </c>
      <c r="W62" s="36">
        <v>-29995</v>
      </c>
      <c r="X62" s="36">
        <v>-29449</v>
      </c>
      <c r="Y62" s="36">
        <v>-28903</v>
      </c>
      <c r="Z62" s="36">
        <v>-28357</v>
      </c>
      <c r="AA62" s="36">
        <v>-27811</v>
      </c>
      <c r="AB62" s="36">
        <v>-27265</v>
      </c>
      <c r="AC62" s="36">
        <v>-26720</v>
      </c>
      <c r="AD62" s="36">
        <v>-26174</v>
      </c>
      <c r="AE62" s="36">
        <v>-25628</v>
      </c>
      <c r="AF62" s="36">
        <v>-25082</v>
      </c>
      <c r="AG62" s="80"/>
      <c r="AH62" s="78"/>
      <c r="AI62" s="78"/>
      <c r="AJ62" s="78"/>
      <c r="AK62" s="78"/>
      <c r="AL62" s="36">
        <v>-783975</v>
      </c>
    </row>
    <row r="63" spans="1:38" ht="15.95" customHeight="1" x14ac:dyDescent="0.25">
      <c r="A63" s="204" t="s">
        <v>181</v>
      </c>
      <c r="B63" s="204"/>
      <c r="C63" s="204"/>
      <c r="D63" s="204"/>
      <c r="E63" s="205"/>
      <c r="F63" s="205"/>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78"/>
      <c r="AI63" s="78"/>
      <c r="AJ63" s="78"/>
      <c r="AK63" s="78"/>
      <c r="AL63" s="80"/>
    </row>
    <row r="64" spans="1:38" ht="15.95" customHeight="1" x14ac:dyDescent="0.25">
      <c r="A64" s="204" t="s">
        <v>182</v>
      </c>
      <c r="B64" s="204"/>
      <c r="C64" s="204"/>
      <c r="D64" s="204"/>
      <c r="E64" s="205"/>
      <c r="F64" s="205"/>
      <c r="G64" s="80"/>
      <c r="H64" s="36">
        <v>-31359</v>
      </c>
      <c r="I64" s="36">
        <v>-37636</v>
      </c>
      <c r="J64" s="36">
        <v>-37090</v>
      </c>
      <c r="K64" s="36">
        <v>-36544</v>
      </c>
      <c r="L64" s="36">
        <v>-35998</v>
      </c>
      <c r="M64" s="36">
        <v>-35453</v>
      </c>
      <c r="N64" s="36">
        <v>-34907</v>
      </c>
      <c r="O64" s="36">
        <v>-34361</v>
      </c>
      <c r="P64" s="36">
        <v>-33815</v>
      </c>
      <c r="Q64" s="36">
        <v>-33269</v>
      </c>
      <c r="R64" s="36">
        <v>-32724</v>
      </c>
      <c r="S64" s="36">
        <v>-32178</v>
      </c>
      <c r="T64" s="36">
        <v>-31632</v>
      </c>
      <c r="U64" s="36">
        <v>-31086</v>
      </c>
      <c r="V64" s="36">
        <v>-30540</v>
      </c>
      <c r="W64" s="36">
        <v>-29995</v>
      </c>
      <c r="X64" s="36">
        <v>-29449</v>
      </c>
      <c r="Y64" s="36">
        <v>-28903</v>
      </c>
      <c r="Z64" s="36">
        <v>-28357</v>
      </c>
      <c r="AA64" s="36">
        <v>-27811</v>
      </c>
      <c r="AB64" s="36">
        <v>-27265</v>
      </c>
      <c r="AC64" s="36">
        <v>-26720</v>
      </c>
      <c r="AD64" s="36">
        <v>-26174</v>
      </c>
      <c r="AE64" s="36">
        <v>-25628</v>
      </c>
      <c r="AF64" s="36">
        <v>-25082</v>
      </c>
      <c r="AG64" s="80"/>
      <c r="AH64" s="78"/>
      <c r="AI64" s="78"/>
      <c r="AJ64" s="78"/>
      <c r="AK64" s="78"/>
      <c r="AL64" s="36">
        <v>-783975</v>
      </c>
    </row>
    <row r="65" spans="1:38" ht="15.95" customHeight="1" x14ac:dyDescent="0.25">
      <c r="A65" s="204" t="s">
        <v>183</v>
      </c>
      <c r="B65" s="204"/>
      <c r="C65" s="204"/>
      <c r="D65" s="204"/>
      <c r="E65" s="205"/>
      <c r="F65" s="205"/>
      <c r="G65" s="80"/>
      <c r="H65" s="80"/>
      <c r="I65" s="80"/>
      <c r="J65" s="80"/>
      <c r="K65" s="80"/>
      <c r="L65" s="80"/>
      <c r="M65" s="80"/>
      <c r="N65" s="80"/>
      <c r="O65" s="80"/>
      <c r="P65" s="80"/>
      <c r="Q65" s="80"/>
      <c r="R65" s="80"/>
      <c r="S65" s="80"/>
      <c r="T65" s="80"/>
      <c r="U65" s="80"/>
      <c r="V65" s="80"/>
      <c r="W65" s="80"/>
      <c r="X65" s="80"/>
      <c r="Y65" s="80"/>
      <c r="Z65" s="80"/>
      <c r="AA65" s="80"/>
      <c r="AB65" s="80"/>
      <c r="AC65" s="80"/>
      <c r="AD65" s="80"/>
      <c r="AE65" s="80"/>
      <c r="AF65" s="80"/>
      <c r="AG65" s="80"/>
      <c r="AH65" s="78"/>
      <c r="AI65" s="78"/>
      <c r="AJ65" s="78"/>
      <c r="AK65" s="78"/>
      <c r="AL65" s="80"/>
    </row>
    <row r="66" spans="1:38" ht="15.95" customHeight="1" x14ac:dyDescent="0.25">
      <c r="A66" s="204" t="s">
        <v>184</v>
      </c>
      <c r="B66" s="204"/>
      <c r="C66" s="204"/>
      <c r="D66" s="204"/>
      <c r="E66" s="205"/>
      <c r="F66" s="205"/>
      <c r="G66" s="80"/>
      <c r="H66" s="36">
        <v>-31359</v>
      </c>
      <c r="I66" s="36">
        <v>-37636</v>
      </c>
      <c r="J66" s="36">
        <v>-37090</v>
      </c>
      <c r="K66" s="36">
        <v>-36544</v>
      </c>
      <c r="L66" s="36">
        <v>-35998</v>
      </c>
      <c r="M66" s="36">
        <v>-35453</v>
      </c>
      <c r="N66" s="36">
        <v>-34907</v>
      </c>
      <c r="O66" s="36">
        <v>-34361</v>
      </c>
      <c r="P66" s="36">
        <v>-33815</v>
      </c>
      <c r="Q66" s="36">
        <v>-33269</v>
      </c>
      <c r="R66" s="36">
        <v>-32724</v>
      </c>
      <c r="S66" s="36">
        <v>-32178</v>
      </c>
      <c r="T66" s="36">
        <v>-31632</v>
      </c>
      <c r="U66" s="36">
        <v>-31086</v>
      </c>
      <c r="V66" s="36">
        <v>-30540</v>
      </c>
      <c r="W66" s="36">
        <v>-29995</v>
      </c>
      <c r="X66" s="36">
        <v>-29449</v>
      </c>
      <c r="Y66" s="36">
        <v>-28903</v>
      </c>
      <c r="Z66" s="36">
        <v>-28357</v>
      </c>
      <c r="AA66" s="36">
        <v>-27811</v>
      </c>
      <c r="AB66" s="36">
        <v>-27265</v>
      </c>
      <c r="AC66" s="36">
        <v>-26720</v>
      </c>
      <c r="AD66" s="36">
        <v>-26174</v>
      </c>
      <c r="AE66" s="36">
        <v>-25628</v>
      </c>
      <c r="AF66" s="36">
        <v>-25082</v>
      </c>
      <c r="AG66" s="80"/>
      <c r="AH66" s="78"/>
      <c r="AI66" s="78"/>
      <c r="AJ66" s="78"/>
      <c r="AK66" s="78"/>
      <c r="AL66" s="36">
        <v>-783975</v>
      </c>
    </row>
    <row r="67" spans="1:38" ht="15.95" customHeight="1" thickBot="1" x14ac:dyDescent="0.3"/>
    <row r="68" spans="1:38" ht="15.95" customHeight="1" x14ac:dyDescent="0.25">
      <c r="A68" s="207" t="s">
        <v>185</v>
      </c>
      <c r="B68" s="207"/>
      <c r="C68" s="207"/>
      <c r="D68" s="207"/>
      <c r="E68" s="208" t="s">
        <v>429</v>
      </c>
      <c r="F68" s="208"/>
      <c r="G68" s="39">
        <v>2016</v>
      </c>
      <c r="H68" s="39">
        <v>2017</v>
      </c>
      <c r="I68" s="39">
        <v>2018</v>
      </c>
      <c r="J68" s="39">
        <v>2019</v>
      </c>
      <c r="K68" s="39">
        <v>2020</v>
      </c>
      <c r="L68" s="39">
        <v>2021</v>
      </c>
      <c r="M68" s="39">
        <v>2022</v>
      </c>
      <c r="N68" s="39">
        <v>2023</v>
      </c>
      <c r="O68" s="39">
        <v>2024</v>
      </c>
      <c r="P68" s="39">
        <v>2025</v>
      </c>
      <c r="Q68" s="39">
        <v>2026</v>
      </c>
      <c r="R68" s="39">
        <v>2027</v>
      </c>
      <c r="S68" s="39">
        <v>2028</v>
      </c>
      <c r="T68" s="39">
        <v>2029</v>
      </c>
      <c r="U68" s="39">
        <v>2030</v>
      </c>
      <c r="V68" s="39">
        <v>2031</v>
      </c>
      <c r="W68" s="39">
        <v>2032</v>
      </c>
      <c r="X68" s="39">
        <v>2033</v>
      </c>
      <c r="Y68" s="39">
        <v>2034</v>
      </c>
      <c r="Z68" s="39">
        <v>2035</v>
      </c>
      <c r="AA68" s="39">
        <v>2036</v>
      </c>
      <c r="AB68" s="39">
        <v>2037</v>
      </c>
      <c r="AC68" s="39">
        <v>2038</v>
      </c>
      <c r="AD68" s="39">
        <v>2039</v>
      </c>
      <c r="AE68" s="39">
        <v>2040</v>
      </c>
      <c r="AF68" s="39">
        <v>2041</v>
      </c>
      <c r="AG68" s="39">
        <v>2042</v>
      </c>
      <c r="AH68" s="81"/>
      <c r="AI68" s="81"/>
      <c r="AJ68" s="81"/>
      <c r="AK68" s="81"/>
      <c r="AL68" s="81" t="s">
        <v>428</v>
      </c>
    </row>
    <row r="69" spans="1:38" ht="15.95" customHeight="1" x14ac:dyDescent="0.25">
      <c r="A69" s="204" t="s">
        <v>186</v>
      </c>
      <c r="B69" s="204"/>
      <c r="C69" s="204"/>
      <c r="D69" s="204"/>
      <c r="E69" s="205"/>
      <c r="F69" s="205"/>
      <c r="G69" s="80"/>
      <c r="H69" s="36">
        <v>-31359</v>
      </c>
      <c r="I69" s="36">
        <v>-37636</v>
      </c>
      <c r="J69" s="36">
        <v>-37090</v>
      </c>
      <c r="K69" s="36">
        <v>-36544</v>
      </c>
      <c r="L69" s="36">
        <v>-35998</v>
      </c>
      <c r="M69" s="36">
        <v>-35453</v>
      </c>
      <c r="N69" s="36">
        <v>-34907</v>
      </c>
      <c r="O69" s="36">
        <v>-34361</v>
      </c>
      <c r="P69" s="36">
        <v>-33815</v>
      </c>
      <c r="Q69" s="36">
        <v>-33269</v>
      </c>
      <c r="R69" s="36">
        <v>-32724</v>
      </c>
      <c r="S69" s="36">
        <v>-32178</v>
      </c>
      <c r="T69" s="36">
        <v>-31632</v>
      </c>
      <c r="U69" s="36">
        <v>-31086</v>
      </c>
      <c r="V69" s="36">
        <v>-30540</v>
      </c>
      <c r="W69" s="36">
        <v>-29995</v>
      </c>
      <c r="X69" s="36">
        <v>-29449</v>
      </c>
      <c r="Y69" s="36">
        <v>-28903</v>
      </c>
      <c r="Z69" s="36">
        <v>-28357</v>
      </c>
      <c r="AA69" s="36">
        <v>-27811</v>
      </c>
      <c r="AB69" s="36">
        <v>-27265</v>
      </c>
      <c r="AC69" s="36">
        <v>-26720</v>
      </c>
      <c r="AD69" s="36">
        <v>-26174</v>
      </c>
      <c r="AE69" s="36">
        <v>-25628</v>
      </c>
      <c r="AF69" s="36">
        <v>-25082</v>
      </c>
      <c r="AG69" s="80"/>
      <c r="AH69" s="78"/>
      <c r="AI69" s="78"/>
      <c r="AJ69" s="78"/>
      <c r="AK69" s="78"/>
      <c r="AL69" s="36">
        <v>-783975</v>
      </c>
    </row>
    <row r="70" spans="1:38" ht="15.95" customHeight="1" x14ac:dyDescent="0.25">
      <c r="A70" s="204" t="s">
        <v>180</v>
      </c>
      <c r="B70" s="204"/>
      <c r="C70" s="204"/>
      <c r="D70" s="204"/>
      <c r="E70" s="205"/>
      <c r="F70" s="205"/>
      <c r="G70" s="80"/>
      <c r="H70" s="36">
        <v>24809</v>
      </c>
      <c r="I70" s="36">
        <v>24809</v>
      </c>
      <c r="J70" s="36">
        <v>24809</v>
      </c>
      <c r="K70" s="36">
        <v>24809</v>
      </c>
      <c r="L70" s="36">
        <v>24809</v>
      </c>
      <c r="M70" s="36">
        <v>24809</v>
      </c>
      <c r="N70" s="36">
        <v>24809</v>
      </c>
      <c r="O70" s="36">
        <v>24809</v>
      </c>
      <c r="P70" s="36">
        <v>24809</v>
      </c>
      <c r="Q70" s="36">
        <v>24809</v>
      </c>
      <c r="R70" s="36">
        <v>24809</v>
      </c>
      <c r="S70" s="36">
        <v>24809</v>
      </c>
      <c r="T70" s="36">
        <v>24809</v>
      </c>
      <c r="U70" s="36">
        <v>24809</v>
      </c>
      <c r="V70" s="36">
        <v>24809</v>
      </c>
      <c r="W70" s="36">
        <v>24809</v>
      </c>
      <c r="X70" s="36">
        <v>24809</v>
      </c>
      <c r="Y70" s="36">
        <v>24809</v>
      </c>
      <c r="Z70" s="36">
        <v>24809</v>
      </c>
      <c r="AA70" s="36">
        <v>24809</v>
      </c>
      <c r="AB70" s="36">
        <v>24809</v>
      </c>
      <c r="AC70" s="36">
        <v>24809</v>
      </c>
      <c r="AD70" s="36">
        <v>24809</v>
      </c>
      <c r="AE70" s="36">
        <v>24809</v>
      </c>
      <c r="AF70" s="36">
        <v>24809</v>
      </c>
      <c r="AG70" s="80"/>
      <c r="AH70" s="78"/>
      <c r="AI70" s="78"/>
      <c r="AJ70" s="78"/>
      <c r="AK70" s="78"/>
      <c r="AL70" s="36">
        <v>620234</v>
      </c>
    </row>
    <row r="71" spans="1:38" ht="15.95" customHeight="1" x14ac:dyDescent="0.25">
      <c r="A71" s="204" t="s">
        <v>181</v>
      </c>
      <c r="B71" s="204"/>
      <c r="C71" s="204"/>
      <c r="D71" s="204"/>
      <c r="E71" s="205"/>
      <c r="F71" s="205"/>
      <c r="G71" s="80"/>
      <c r="H71" s="80"/>
      <c r="I71" s="80"/>
      <c r="J71" s="80"/>
      <c r="K71" s="80"/>
      <c r="L71" s="80"/>
      <c r="M71" s="80"/>
      <c r="N71" s="80"/>
      <c r="O71" s="80"/>
      <c r="P71" s="80"/>
      <c r="Q71" s="80"/>
      <c r="R71" s="80"/>
      <c r="S71" s="80"/>
      <c r="T71" s="80"/>
      <c r="U71" s="80"/>
      <c r="V71" s="80"/>
      <c r="W71" s="80"/>
      <c r="X71" s="80"/>
      <c r="Y71" s="80"/>
      <c r="Z71" s="80"/>
      <c r="AA71" s="80"/>
      <c r="AB71" s="80"/>
      <c r="AC71" s="80"/>
      <c r="AD71" s="80"/>
      <c r="AE71" s="80"/>
      <c r="AF71" s="80"/>
      <c r="AG71" s="80"/>
      <c r="AH71" s="78"/>
      <c r="AI71" s="78"/>
      <c r="AJ71" s="78"/>
      <c r="AK71" s="78"/>
      <c r="AL71" s="80"/>
    </row>
    <row r="72" spans="1:38" ht="15.95" customHeight="1" x14ac:dyDescent="0.25">
      <c r="A72" s="204" t="s">
        <v>183</v>
      </c>
      <c r="B72" s="204"/>
      <c r="C72" s="204"/>
      <c r="D72" s="204"/>
      <c r="E72" s="205"/>
      <c r="F72" s="205"/>
      <c r="G72" s="80"/>
      <c r="H72" s="80"/>
      <c r="I72" s="80"/>
      <c r="J72" s="80"/>
      <c r="K72" s="80"/>
      <c r="L72" s="80"/>
      <c r="M72" s="80"/>
      <c r="N72" s="80"/>
      <c r="O72" s="80"/>
      <c r="P72" s="80"/>
      <c r="Q72" s="80"/>
      <c r="R72" s="80"/>
      <c r="S72" s="80"/>
      <c r="T72" s="80"/>
      <c r="U72" s="80"/>
      <c r="V72" s="80"/>
      <c r="W72" s="80"/>
      <c r="X72" s="80"/>
      <c r="Y72" s="80"/>
      <c r="Z72" s="80"/>
      <c r="AA72" s="80"/>
      <c r="AB72" s="80"/>
      <c r="AC72" s="80"/>
      <c r="AD72" s="80"/>
      <c r="AE72" s="80"/>
      <c r="AF72" s="80"/>
      <c r="AG72" s="80"/>
      <c r="AH72" s="78"/>
      <c r="AI72" s="78"/>
      <c r="AJ72" s="78"/>
      <c r="AK72" s="78"/>
      <c r="AL72" s="80"/>
    </row>
    <row r="73" spans="1:38" ht="15.95" customHeight="1" x14ac:dyDescent="0.25">
      <c r="A73" s="204" t="s">
        <v>187</v>
      </c>
      <c r="B73" s="204"/>
      <c r="C73" s="204"/>
      <c r="D73" s="204"/>
      <c r="E73" s="205"/>
      <c r="F73" s="205"/>
      <c r="G73" s="80"/>
      <c r="H73" s="80"/>
      <c r="I73" s="80"/>
      <c r="J73" s="80"/>
      <c r="K73" s="80"/>
      <c r="L73" s="80"/>
      <c r="M73" s="80"/>
      <c r="N73" s="80"/>
      <c r="O73" s="80"/>
      <c r="P73" s="80"/>
      <c r="Q73" s="80"/>
      <c r="R73" s="80"/>
      <c r="S73" s="80"/>
      <c r="T73" s="80"/>
      <c r="U73" s="80"/>
      <c r="V73" s="80"/>
      <c r="W73" s="80"/>
      <c r="X73" s="80"/>
      <c r="Y73" s="80"/>
      <c r="Z73" s="80"/>
      <c r="AA73" s="80"/>
      <c r="AB73" s="80"/>
      <c r="AC73" s="80"/>
      <c r="AD73" s="80"/>
      <c r="AE73" s="80"/>
      <c r="AF73" s="80"/>
      <c r="AG73" s="80"/>
      <c r="AH73" s="78"/>
      <c r="AI73" s="78"/>
      <c r="AJ73" s="78"/>
      <c r="AK73" s="78"/>
      <c r="AL73" s="80"/>
    </row>
    <row r="74" spans="1:38" ht="15.95" customHeight="1" x14ac:dyDescent="0.25">
      <c r="A74" s="204" t="s">
        <v>188</v>
      </c>
      <c r="B74" s="204"/>
      <c r="C74" s="204"/>
      <c r="D74" s="204"/>
      <c r="E74" s="205"/>
      <c r="F74" s="205"/>
      <c r="G74" s="80"/>
      <c r="H74" s="36">
        <v>1637</v>
      </c>
      <c r="I74" s="36">
        <v>1569</v>
      </c>
      <c r="J74" s="37">
        <v>-136</v>
      </c>
      <c r="K74" s="37">
        <v>-136</v>
      </c>
      <c r="L74" s="37">
        <v>-136</v>
      </c>
      <c r="M74" s="37">
        <v>-136</v>
      </c>
      <c r="N74" s="37">
        <v>-136</v>
      </c>
      <c r="O74" s="37">
        <v>-136</v>
      </c>
      <c r="P74" s="37">
        <v>-136</v>
      </c>
      <c r="Q74" s="37">
        <v>-136</v>
      </c>
      <c r="R74" s="37">
        <v>-136</v>
      </c>
      <c r="S74" s="37">
        <v>-136</v>
      </c>
      <c r="T74" s="37">
        <v>-136</v>
      </c>
      <c r="U74" s="37">
        <v>-136</v>
      </c>
      <c r="V74" s="37">
        <v>-136</v>
      </c>
      <c r="W74" s="37">
        <v>-136</v>
      </c>
      <c r="X74" s="37">
        <v>-136</v>
      </c>
      <c r="Y74" s="37">
        <v>-136</v>
      </c>
      <c r="Z74" s="37">
        <v>-136</v>
      </c>
      <c r="AA74" s="37">
        <v>-136</v>
      </c>
      <c r="AB74" s="37">
        <v>-136</v>
      </c>
      <c r="AC74" s="37">
        <v>-136</v>
      </c>
      <c r="AD74" s="37">
        <v>-136</v>
      </c>
      <c r="AE74" s="37">
        <v>-136</v>
      </c>
      <c r="AF74" s="37">
        <v>-136</v>
      </c>
      <c r="AG74" s="37">
        <v>-68</v>
      </c>
      <c r="AH74" s="78"/>
      <c r="AI74" s="78"/>
      <c r="AJ74" s="78"/>
      <c r="AK74" s="78"/>
      <c r="AL74" s="80"/>
    </row>
    <row r="75" spans="1:38" ht="15.95" customHeight="1" x14ac:dyDescent="0.25">
      <c r="A75" s="204" t="s">
        <v>189</v>
      </c>
      <c r="B75" s="204"/>
      <c r="C75" s="204"/>
      <c r="D75" s="204"/>
      <c r="E75" s="205"/>
      <c r="F75" s="205"/>
      <c r="G75" s="36">
        <v>-35755</v>
      </c>
      <c r="H75" s="36">
        <v>-692438</v>
      </c>
      <c r="I75" s="80"/>
      <c r="J75" s="80"/>
      <c r="K75" s="80"/>
      <c r="L75" s="80"/>
      <c r="M75" s="80"/>
      <c r="N75" s="80"/>
      <c r="O75" s="80"/>
      <c r="P75" s="80"/>
      <c r="Q75" s="80"/>
      <c r="R75" s="80"/>
      <c r="S75" s="80"/>
      <c r="T75" s="80"/>
      <c r="U75" s="80"/>
      <c r="V75" s="80"/>
      <c r="W75" s="80"/>
      <c r="X75" s="80"/>
      <c r="Y75" s="80"/>
      <c r="Z75" s="80"/>
      <c r="AA75" s="80"/>
      <c r="AB75" s="80"/>
      <c r="AC75" s="80"/>
      <c r="AD75" s="80"/>
      <c r="AE75" s="80"/>
      <c r="AF75" s="80"/>
      <c r="AG75" s="80"/>
      <c r="AH75" s="78"/>
      <c r="AI75" s="78"/>
      <c r="AJ75" s="78"/>
      <c r="AK75" s="78"/>
      <c r="AL75" s="36">
        <v>-728194</v>
      </c>
    </row>
    <row r="76" spans="1:38" ht="15.95" customHeight="1" x14ac:dyDescent="0.25">
      <c r="A76" s="204" t="s">
        <v>190</v>
      </c>
      <c r="B76" s="204"/>
      <c r="C76" s="204"/>
      <c r="D76" s="204"/>
      <c r="E76" s="205"/>
      <c r="F76" s="205"/>
      <c r="G76" s="80"/>
      <c r="H76" s="80"/>
      <c r="I76" s="80"/>
      <c r="J76" s="80"/>
      <c r="K76" s="80"/>
      <c r="L76" s="80"/>
      <c r="M76" s="80"/>
      <c r="N76" s="80"/>
      <c r="O76" s="80"/>
      <c r="P76" s="80"/>
      <c r="Q76" s="80"/>
      <c r="R76" s="80"/>
      <c r="S76" s="80"/>
      <c r="T76" s="80"/>
      <c r="U76" s="80"/>
      <c r="V76" s="80"/>
      <c r="W76" s="80"/>
      <c r="X76" s="80"/>
      <c r="Y76" s="80"/>
      <c r="Z76" s="80"/>
      <c r="AA76" s="80"/>
      <c r="AB76" s="80"/>
      <c r="AC76" s="80"/>
      <c r="AD76" s="80"/>
      <c r="AE76" s="80"/>
      <c r="AF76" s="80"/>
      <c r="AG76" s="80"/>
      <c r="AH76" s="78"/>
      <c r="AI76" s="78"/>
      <c r="AJ76" s="78"/>
      <c r="AK76" s="78"/>
      <c r="AL76" s="80"/>
    </row>
    <row r="77" spans="1:38" ht="15.95" customHeight="1" x14ac:dyDescent="0.25">
      <c r="A77" s="204" t="s">
        <v>191</v>
      </c>
      <c r="B77" s="204"/>
      <c r="C77" s="204"/>
      <c r="D77" s="204"/>
      <c r="E77" s="205"/>
      <c r="F77" s="205"/>
      <c r="G77" s="36">
        <v>-35755</v>
      </c>
      <c r="H77" s="36">
        <v>-697351</v>
      </c>
      <c r="I77" s="36">
        <v>-11257</v>
      </c>
      <c r="J77" s="36">
        <v>-12417</v>
      </c>
      <c r="K77" s="36">
        <v>-11871</v>
      </c>
      <c r="L77" s="36">
        <v>-11325</v>
      </c>
      <c r="M77" s="36">
        <v>-10780</v>
      </c>
      <c r="N77" s="36">
        <v>-10234</v>
      </c>
      <c r="O77" s="36">
        <v>-9688</v>
      </c>
      <c r="P77" s="36">
        <v>-9142</v>
      </c>
      <c r="Q77" s="36">
        <v>-8596</v>
      </c>
      <c r="R77" s="36">
        <v>-8051</v>
      </c>
      <c r="S77" s="36">
        <v>-7505</v>
      </c>
      <c r="T77" s="36">
        <v>-6959</v>
      </c>
      <c r="U77" s="36">
        <v>-6413</v>
      </c>
      <c r="V77" s="36">
        <v>-5867</v>
      </c>
      <c r="W77" s="36">
        <v>-5322</v>
      </c>
      <c r="X77" s="36">
        <v>-4776</v>
      </c>
      <c r="Y77" s="36">
        <v>-4230</v>
      </c>
      <c r="Z77" s="36">
        <v>-3684</v>
      </c>
      <c r="AA77" s="36">
        <v>-3138</v>
      </c>
      <c r="AB77" s="36">
        <v>-2593</v>
      </c>
      <c r="AC77" s="36">
        <v>-2047</v>
      </c>
      <c r="AD77" s="36">
        <v>-1501</v>
      </c>
      <c r="AE77" s="37">
        <v>-955</v>
      </c>
      <c r="AF77" s="37">
        <v>-409</v>
      </c>
      <c r="AG77" s="37">
        <v>-68</v>
      </c>
      <c r="AH77" s="78"/>
      <c r="AI77" s="78"/>
      <c r="AJ77" s="78"/>
      <c r="AK77" s="78"/>
      <c r="AL77" s="36">
        <v>-891935</v>
      </c>
    </row>
    <row r="78" spans="1:38" ht="15.95" customHeight="1" x14ac:dyDescent="0.25">
      <c r="A78" s="204" t="s">
        <v>427</v>
      </c>
      <c r="B78" s="204"/>
      <c r="C78" s="204"/>
      <c r="D78" s="204"/>
      <c r="E78" s="205"/>
      <c r="F78" s="205"/>
      <c r="G78" s="36">
        <v>-35755</v>
      </c>
      <c r="H78" s="36">
        <v>-733106</v>
      </c>
      <c r="I78" s="36">
        <v>-744363</v>
      </c>
      <c r="J78" s="36">
        <v>-756780</v>
      </c>
      <c r="K78" s="36">
        <v>-768651</v>
      </c>
      <c r="L78" s="36">
        <v>-779977</v>
      </c>
      <c r="M78" s="36">
        <v>-790757</v>
      </c>
      <c r="N78" s="36">
        <v>-800990</v>
      </c>
      <c r="O78" s="36">
        <v>-810678</v>
      </c>
      <c r="P78" s="36">
        <v>-819821</v>
      </c>
      <c r="Q78" s="36">
        <v>-828417</v>
      </c>
      <c r="R78" s="36">
        <v>-836468</v>
      </c>
      <c r="S78" s="36">
        <v>-843973</v>
      </c>
      <c r="T78" s="36">
        <v>-850932</v>
      </c>
      <c r="U78" s="36">
        <v>-857345</v>
      </c>
      <c r="V78" s="36">
        <v>-863212</v>
      </c>
      <c r="W78" s="36">
        <v>-868534</v>
      </c>
      <c r="X78" s="36">
        <v>-873310</v>
      </c>
      <c r="Y78" s="36">
        <v>-877540</v>
      </c>
      <c r="Z78" s="36">
        <v>-881224</v>
      </c>
      <c r="AA78" s="36">
        <v>-884362</v>
      </c>
      <c r="AB78" s="36">
        <v>-886955</v>
      </c>
      <c r="AC78" s="36">
        <v>-889002</v>
      </c>
      <c r="AD78" s="36">
        <v>-890503</v>
      </c>
      <c r="AE78" s="36">
        <v>-891458</v>
      </c>
      <c r="AF78" s="36">
        <v>-891867</v>
      </c>
      <c r="AG78" s="36">
        <v>-891935</v>
      </c>
      <c r="AH78" s="78"/>
      <c r="AI78" s="78"/>
      <c r="AJ78" s="78"/>
      <c r="AK78" s="78"/>
      <c r="AL78" s="80"/>
    </row>
    <row r="79" spans="1:38" ht="15.95" customHeight="1" x14ac:dyDescent="0.25">
      <c r="A79" s="204" t="s">
        <v>192</v>
      </c>
      <c r="B79" s="204"/>
      <c r="C79" s="204"/>
      <c r="D79" s="204"/>
      <c r="E79" s="205"/>
      <c r="F79" s="205"/>
      <c r="G79" s="38">
        <v>1.165</v>
      </c>
      <c r="H79" s="38">
        <v>1.357</v>
      </c>
      <c r="I79" s="38">
        <v>1.581</v>
      </c>
      <c r="J79" s="38">
        <v>1.8420000000000001</v>
      </c>
      <c r="K79" s="38">
        <v>2.1459999999999999</v>
      </c>
      <c r="L79" s="38">
        <v>2.5</v>
      </c>
      <c r="M79" s="38">
        <v>2.9129999999999998</v>
      </c>
      <c r="N79" s="38">
        <v>3.3929999999999998</v>
      </c>
      <c r="O79" s="38">
        <v>3.9529999999999998</v>
      </c>
      <c r="P79" s="38">
        <v>4.6050000000000004</v>
      </c>
      <c r="Q79" s="38">
        <v>5.3650000000000002</v>
      </c>
      <c r="R79" s="38">
        <v>6.25</v>
      </c>
      <c r="S79" s="38">
        <v>7.282</v>
      </c>
      <c r="T79" s="38">
        <v>8.4830000000000005</v>
      </c>
      <c r="U79" s="38">
        <v>9.8829999999999991</v>
      </c>
      <c r="V79" s="38">
        <v>11.513999999999999</v>
      </c>
      <c r="W79" s="38">
        <v>13.413</v>
      </c>
      <c r="X79" s="38">
        <v>15.627000000000001</v>
      </c>
      <c r="Y79" s="38">
        <v>18.204999999999998</v>
      </c>
      <c r="Z79" s="38">
        <v>21.209</v>
      </c>
      <c r="AA79" s="38">
        <v>24.707999999999998</v>
      </c>
      <c r="AB79" s="38">
        <v>28.785</v>
      </c>
      <c r="AC79" s="38">
        <v>33.534999999999997</v>
      </c>
      <c r="AD79" s="38">
        <v>39.067999999999998</v>
      </c>
      <c r="AE79" s="38">
        <v>45.514000000000003</v>
      </c>
      <c r="AF79" s="38">
        <v>53.024000000000001</v>
      </c>
      <c r="AG79" s="38">
        <v>61.773000000000003</v>
      </c>
      <c r="AH79" s="78"/>
      <c r="AI79" s="78"/>
      <c r="AJ79" s="78"/>
      <c r="AK79" s="78"/>
      <c r="AL79" s="80"/>
    </row>
    <row r="80" spans="1:38" ht="15.95" customHeight="1" x14ac:dyDescent="0.25">
      <c r="A80" s="204" t="s">
        <v>426</v>
      </c>
      <c r="B80" s="204"/>
      <c r="C80" s="204"/>
      <c r="D80" s="204"/>
      <c r="E80" s="205"/>
      <c r="F80" s="205"/>
      <c r="G80" s="36">
        <v>-30691</v>
      </c>
      <c r="H80" s="36">
        <v>-513806</v>
      </c>
      <c r="I80" s="36">
        <v>-7120</v>
      </c>
      <c r="J80" s="36">
        <v>-6741</v>
      </c>
      <c r="K80" s="36">
        <v>-5532</v>
      </c>
      <c r="L80" s="36">
        <v>-4530</v>
      </c>
      <c r="M80" s="36">
        <v>-3701</v>
      </c>
      <c r="N80" s="36">
        <v>-3016</v>
      </c>
      <c r="O80" s="36">
        <v>-2451</v>
      </c>
      <c r="P80" s="36">
        <v>-1985</v>
      </c>
      <c r="Q80" s="36">
        <v>-1602</v>
      </c>
      <c r="R80" s="36">
        <v>-1288</v>
      </c>
      <c r="S80" s="36">
        <v>-1031</v>
      </c>
      <c r="T80" s="37">
        <v>-820</v>
      </c>
      <c r="U80" s="37">
        <v>-649</v>
      </c>
      <c r="V80" s="37">
        <v>-510</v>
      </c>
      <c r="W80" s="37">
        <v>-397</v>
      </c>
      <c r="X80" s="37">
        <v>-306</v>
      </c>
      <c r="Y80" s="37">
        <v>-232</v>
      </c>
      <c r="Z80" s="37">
        <v>-174</v>
      </c>
      <c r="AA80" s="37">
        <v>-127</v>
      </c>
      <c r="AB80" s="37">
        <v>-90</v>
      </c>
      <c r="AC80" s="37">
        <v>-61</v>
      </c>
      <c r="AD80" s="37">
        <v>-38</v>
      </c>
      <c r="AE80" s="37">
        <v>-21</v>
      </c>
      <c r="AF80" s="37">
        <v>-8</v>
      </c>
      <c r="AG80" s="37">
        <v>-1</v>
      </c>
      <c r="AH80" s="78"/>
      <c r="AI80" s="78"/>
      <c r="AJ80" s="78"/>
      <c r="AK80" s="78"/>
      <c r="AL80" s="36">
        <v>-586927</v>
      </c>
    </row>
    <row r="81" spans="1:38" ht="15.95" customHeight="1" x14ac:dyDescent="0.25">
      <c r="A81" s="204" t="s">
        <v>425</v>
      </c>
      <c r="B81" s="204"/>
      <c r="C81" s="204"/>
      <c r="D81" s="204"/>
      <c r="E81" s="205"/>
      <c r="F81" s="205"/>
      <c r="G81" s="36">
        <v>-30691</v>
      </c>
      <c r="H81" s="36">
        <v>-544497</v>
      </c>
      <c r="I81" s="36">
        <v>-551617</v>
      </c>
      <c r="J81" s="36">
        <v>-558358</v>
      </c>
      <c r="K81" s="36">
        <v>-563890</v>
      </c>
      <c r="L81" s="36">
        <v>-568420</v>
      </c>
      <c r="M81" s="36">
        <v>-572121</v>
      </c>
      <c r="N81" s="36">
        <v>-575137</v>
      </c>
      <c r="O81" s="36">
        <v>-577587</v>
      </c>
      <c r="P81" s="36">
        <v>-579573</v>
      </c>
      <c r="Q81" s="36">
        <v>-581175</v>
      </c>
      <c r="R81" s="36">
        <v>-582463</v>
      </c>
      <c r="S81" s="36">
        <v>-583494</v>
      </c>
      <c r="T81" s="36">
        <v>-584314</v>
      </c>
      <c r="U81" s="36">
        <v>-584963</v>
      </c>
      <c r="V81" s="36">
        <v>-585472</v>
      </c>
      <c r="W81" s="36">
        <v>-585869</v>
      </c>
      <c r="X81" s="36">
        <v>-586175</v>
      </c>
      <c r="Y81" s="36">
        <v>-586407</v>
      </c>
      <c r="Z81" s="36">
        <v>-586581</v>
      </c>
      <c r="AA81" s="36">
        <v>-586708</v>
      </c>
      <c r="AB81" s="36">
        <v>-586798</v>
      </c>
      <c r="AC81" s="36">
        <v>-586859</v>
      </c>
      <c r="AD81" s="36">
        <v>-586897</v>
      </c>
      <c r="AE81" s="36">
        <v>-586918</v>
      </c>
      <c r="AF81" s="36">
        <v>-586926</v>
      </c>
      <c r="AG81" s="36">
        <v>-586927</v>
      </c>
      <c r="AH81" s="78"/>
      <c r="AI81" s="78"/>
      <c r="AJ81" s="78"/>
      <c r="AK81" s="78"/>
      <c r="AL81" s="80"/>
    </row>
    <row r="82" spans="1:38" ht="32.1" customHeight="1" x14ac:dyDescent="0.25">
      <c r="A82" s="201" t="s">
        <v>193</v>
      </c>
      <c r="B82" s="201"/>
      <c r="C82" s="201"/>
      <c r="D82" s="201"/>
      <c r="E82" s="206">
        <v>-586927.1</v>
      </c>
      <c r="F82" s="206"/>
      <c r="G82" s="78" t="s">
        <v>424</v>
      </c>
      <c r="H82" s="19"/>
      <c r="I82" s="77"/>
      <c r="J82" s="77"/>
      <c r="K82" s="15"/>
      <c r="L82" s="16"/>
    </row>
    <row r="83" spans="1:38" ht="15.95" customHeight="1" x14ac:dyDescent="0.25">
      <c r="A83" s="201" t="s">
        <v>194</v>
      </c>
      <c r="B83" s="201"/>
      <c r="C83" s="201"/>
      <c r="D83" s="201"/>
      <c r="E83" s="200" t="s">
        <v>486</v>
      </c>
      <c r="F83" s="200"/>
      <c r="G83" s="78" t="s">
        <v>195</v>
      </c>
      <c r="H83" s="19"/>
      <c r="I83" s="77"/>
      <c r="J83" s="77"/>
      <c r="K83" s="15"/>
      <c r="L83" s="16"/>
    </row>
    <row r="84" spans="1:38" ht="15.95" customHeight="1" x14ac:dyDescent="0.25">
      <c r="A84" s="201" t="s">
        <v>196</v>
      </c>
      <c r="B84" s="201"/>
      <c r="C84" s="201"/>
      <c r="D84" s="201"/>
      <c r="E84" s="200" t="s">
        <v>486</v>
      </c>
      <c r="F84" s="200"/>
      <c r="G84" s="78" t="s">
        <v>197</v>
      </c>
      <c r="H84" s="19"/>
      <c r="I84" s="77"/>
      <c r="J84" s="77"/>
      <c r="K84" s="15"/>
      <c r="L84" s="16"/>
    </row>
    <row r="85" spans="1:38" ht="15.95" customHeight="1" thickBot="1" x14ac:dyDescent="0.3">
      <c r="A85" s="202" t="s">
        <v>198</v>
      </c>
      <c r="B85" s="202"/>
      <c r="C85" s="202"/>
      <c r="D85" s="202"/>
      <c r="E85" s="203" t="s">
        <v>486</v>
      </c>
      <c r="F85" s="203"/>
      <c r="G85" s="14" t="s">
        <v>197</v>
      </c>
      <c r="H85" s="20"/>
      <c r="I85" s="82"/>
      <c r="J85" s="82"/>
      <c r="K85" s="17"/>
      <c r="L85" s="18"/>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workbookViewId="0">
      <selection activeCell="C52" sqref="C52:D52"/>
    </sheetView>
  </sheetViews>
  <sheetFormatPr defaultColWidth="9" defaultRowHeight="11.45" customHeight="1" x14ac:dyDescent="0.25"/>
  <cols>
    <col min="1" max="1" width="9" style="7" customWidth="1"/>
    <col min="2" max="2" width="40.85546875" style="7" customWidth="1"/>
    <col min="3" max="3" width="13.140625" style="7" customWidth="1"/>
    <col min="4" max="4" width="13.85546875" style="7" customWidth="1"/>
    <col min="5" max="5" width="14.28515625" style="7" customWidth="1"/>
    <col min="6" max="6" width="15" style="7" customWidth="1"/>
    <col min="7" max="7" width="14.7109375" style="7" customWidth="1"/>
    <col min="8" max="8" width="16.5703125" style="7" customWidth="1"/>
    <col min="9" max="9" width="13.7109375" style="7" customWidth="1"/>
    <col min="10" max="10" width="17.85546875" style="7" customWidth="1"/>
  </cols>
  <sheetData>
    <row r="1" spans="1:10" ht="15.95" customHeight="1" x14ac:dyDescent="0.25">
      <c r="C1" s="1" t="s">
        <v>128</v>
      </c>
      <c r="I1" s="1" t="s">
        <v>0</v>
      </c>
    </row>
    <row r="2" spans="1:10" ht="15.95" customHeight="1" x14ac:dyDescent="0.25">
      <c r="C2" s="1" t="s">
        <v>128</v>
      </c>
      <c r="I2" s="1" t="s">
        <v>1</v>
      </c>
    </row>
    <row r="3" spans="1:10" ht="15.95" customHeight="1" x14ac:dyDescent="0.25">
      <c r="C3" s="1" t="s">
        <v>128</v>
      </c>
      <c r="I3" s="1" t="s">
        <v>2</v>
      </c>
    </row>
    <row r="4" spans="1:10" ht="15.95" customHeight="1" x14ac:dyDescent="0.25"/>
    <row r="5" spans="1:10" ht="15.95" customHeight="1" x14ac:dyDescent="0.25">
      <c r="A5" s="186" t="s">
        <v>585</v>
      </c>
      <c r="B5" s="186"/>
      <c r="C5" s="186"/>
      <c r="D5" s="186"/>
      <c r="E5" s="186"/>
      <c r="F5" s="186"/>
      <c r="G5" s="186"/>
      <c r="H5" s="186"/>
      <c r="I5" s="186"/>
      <c r="J5" s="186"/>
    </row>
    <row r="6" spans="1:10" ht="15.95" customHeight="1" x14ac:dyDescent="0.25"/>
    <row r="7" spans="1:10" ht="18.95" customHeight="1" x14ac:dyDescent="0.3">
      <c r="A7" s="187" t="s">
        <v>3</v>
      </c>
      <c r="B7" s="187"/>
      <c r="C7" s="187"/>
      <c r="D7" s="187"/>
      <c r="E7" s="187"/>
      <c r="F7" s="187"/>
      <c r="G7" s="187"/>
      <c r="H7" s="187"/>
      <c r="I7" s="187"/>
      <c r="J7" s="187"/>
    </row>
    <row r="8" spans="1:10" ht="15.95" customHeight="1" x14ac:dyDescent="0.25"/>
    <row r="9" spans="1:10" ht="15.95" customHeight="1" x14ac:dyDescent="0.25">
      <c r="A9" s="186" t="s">
        <v>674</v>
      </c>
      <c r="B9" s="186"/>
      <c r="C9" s="186"/>
      <c r="D9" s="186"/>
      <c r="E9" s="186"/>
      <c r="F9" s="186"/>
      <c r="G9" s="186"/>
      <c r="H9" s="186"/>
      <c r="I9" s="186"/>
      <c r="J9" s="186"/>
    </row>
    <row r="10" spans="1:10" ht="15.95" customHeight="1" x14ac:dyDescent="0.25">
      <c r="A10" s="184" t="s">
        <v>4</v>
      </c>
      <c r="B10" s="184"/>
      <c r="C10" s="184"/>
      <c r="D10" s="184"/>
      <c r="E10" s="184"/>
      <c r="F10" s="184"/>
      <c r="G10" s="184"/>
      <c r="H10" s="184"/>
      <c r="I10" s="184"/>
      <c r="J10" s="184"/>
    </row>
    <row r="11" spans="1:10" ht="15.95" customHeight="1" x14ac:dyDescent="0.25"/>
    <row r="12" spans="1:10" ht="15.95" customHeight="1" x14ac:dyDescent="0.25">
      <c r="A12" s="186" t="s">
        <v>5</v>
      </c>
      <c r="B12" s="186"/>
      <c r="C12" s="186"/>
      <c r="D12" s="186"/>
      <c r="E12" s="186"/>
      <c r="F12" s="186"/>
      <c r="G12" s="186"/>
      <c r="H12" s="186"/>
      <c r="I12" s="186"/>
      <c r="J12" s="186"/>
    </row>
    <row r="13" spans="1:10" ht="15.95" customHeight="1" x14ac:dyDescent="0.25">
      <c r="A13" s="184" t="s">
        <v>6</v>
      </c>
      <c r="B13" s="184"/>
      <c r="C13" s="184"/>
      <c r="D13" s="184"/>
      <c r="E13" s="184"/>
      <c r="F13" s="184"/>
      <c r="G13" s="184"/>
      <c r="H13" s="184"/>
      <c r="I13" s="184"/>
      <c r="J13" s="184"/>
    </row>
    <row r="14" spans="1:10" ht="15.95" customHeight="1" x14ac:dyDescent="0.25"/>
    <row r="15" spans="1:10" ht="15.95" customHeight="1" x14ac:dyDescent="0.25">
      <c r="A15" s="183" t="s">
        <v>480</v>
      </c>
      <c r="B15" s="183"/>
      <c r="C15" s="183"/>
      <c r="D15" s="183"/>
      <c r="E15" s="183"/>
      <c r="F15" s="183"/>
      <c r="G15" s="183"/>
      <c r="H15" s="183"/>
      <c r="I15" s="183"/>
      <c r="J15" s="183"/>
    </row>
    <row r="16" spans="1:10" ht="15.95" customHeight="1" x14ac:dyDescent="0.25">
      <c r="A16" s="184" t="s">
        <v>7</v>
      </c>
      <c r="B16" s="184"/>
      <c r="C16" s="184"/>
      <c r="D16" s="184"/>
      <c r="E16" s="184"/>
      <c r="F16" s="184"/>
      <c r="G16" s="184"/>
      <c r="H16" s="184"/>
      <c r="I16" s="184"/>
      <c r="J16" s="184"/>
    </row>
    <row r="17" spans="1:10" ht="15.95" customHeight="1" x14ac:dyDescent="0.25"/>
    <row r="18" spans="1:10" ht="18.95" customHeight="1" x14ac:dyDescent="0.3">
      <c r="A18" s="191" t="s">
        <v>199</v>
      </c>
      <c r="B18" s="191"/>
      <c r="C18" s="191"/>
      <c r="D18" s="191"/>
      <c r="E18" s="191"/>
      <c r="F18" s="191"/>
      <c r="G18" s="191"/>
      <c r="H18" s="191"/>
      <c r="I18" s="191"/>
      <c r="J18" s="191"/>
    </row>
    <row r="20" spans="1:10" ht="15.95" customHeight="1" x14ac:dyDescent="0.25">
      <c r="A20" s="188" t="s">
        <v>200</v>
      </c>
      <c r="B20" s="188" t="s">
        <v>201</v>
      </c>
      <c r="C20" s="190" t="s">
        <v>202</v>
      </c>
      <c r="D20" s="190"/>
      <c r="E20" s="190"/>
      <c r="F20" s="190"/>
      <c r="G20" s="188" t="s">
        <v>203</v>
      </c>
      <c r="H20" s="188" t="s">
        <v>204</v>
      </c>
      <c r="I20" s="188" t="s">
        <v>205</v>
      </c>
      <c r="J20" s="188" t="s">
        <v>206</v>
      </c>
    </row>
    <row r="21" spans="1:10" ht="32.1" customHeight="1" x14ac:dyDescent="0.25">
      <c r="A21" s="192"/>
      <c r="B21" s="192"/>
      <c r="C21" s="190" t="s">
        <v>207</v>
      </c>
      <c r="D21" s="190"/>
      <c r="E21" s="190" t="s">
        <v>208</v>
      </c>
      <c r="F21" s="190"/>
      <c r="G21" s="192"/>
      <c r="H21" s="192"/>
      <c r="I21" s="221"/>
      <c r="J21" s="221"/>
    </row>
    <row r="22" spans="1:10" ht="32.1" customHeight="1" x14ac:dyDescent="0.25">
      <c r="A22" s="189"/>
      <c r="B22" s="189"/>
      <c r="C22" s="34" t="s">
        <v>209</v>
      </c>
      <c r="D22" s="34" t="s">
        <v>210</v>
      </c>
      <c r="E22" s="34" t="s">
        <v>211</v>
      </c>
      <c r="F22" s="34" t="s">
        <v>212</v>
      </c>
      <c r="G22" s="189"/>
      <c r="H22" s="189"/>
      <c r="I22" s="193"/>
      <c r="J22" s="193"/>
    </row>
    <row r="23" spans="1:10" ht="15.95" customHeight="1" x14ac:dyDescent="0.25">
      <c r="A23" s="9">
        <v>1</v>
      </c>
      <c r="B23" s="9">
        <v>2</v>
      </c>
      <c r="C23" s="9">
        <v>3</v>
      </c>
      <c r="D23" s="9">
        <v>4</v>
      </c>
      <c r="E23" s="9">
        <v>5</v>
      </c>
      <c r="F23" s="9">
        <v>6</v>
      </c>
      <c r="G23" s="9">
        <v>7</v>
      </c>
      <c r="H23" s="9">
        <v>8</v>
      </c>
      <c r="I23" s="9">
        <v>9</v>
      </c>
      <c r="J23" s="9">
        <v>10</v>
      </c>
    </row>
    <row r="24" spans="1:10" s="22" customFormat="1" ht="15.95" customHeight="1" x14ac:dyDescent="0.25">
      <c r="A24" s="151">
        <v>1</v>
      </c>
      <c r="B24" s="152" t="s">
        <v>213</v>
      </c>
      <c r="C24" s="21"/>
      <c r="D24" s="21"/>
      <c r="E24" s="21"/>
      <c r="F24" s="21"/>
      <c r="G24" s="21"/>
      <c r="H24" s="21"/>
      <c r="I24" s="35"/>
      <c r="J24" s="35"/>
    </row>
    <row r="25" spans="1:10" ht="32.1" customHeight="1" x14ac:dyDescent="0.25">
      <c r="A25" s="147" t="s">
        <v>214</v>
      </c>
      <c r="B25" s="147" t="s">
        <v>215</v>
      </c>
      <c r="C25" s="85" t="s">
        <v>516</v>
      </c>
      <c r="D25" s="153" t="s">
        <v>516</v>
      </c>
      <c r="E25" s="153" t="s">
        <v>516</v>
      </c>
      <c r="F25" s="153" t="s">
        <v>516</v>
      </c>
      <c r="G25" s="23" t="s">
        <v>31</v>
      </c>
      <c r="H25" s="23" t="s">
        <v>31</v>
      </c>
      <c r="I25" s="23" t="s">
        <v>31</v>
      </c>
      <c r="J25" s="23" t="s">
        <v>31</v>
      </c>
    </row>
    <row r="26" spans="1:10" ht="48" customHeight="1" x14ac:dyDescent="0.25">
      <c r="A26" s="147" t="s">
        <v>216</v>
      </c>
      <c r="B26" s="147" t="s">
        <v>217</v>
      </c>
      <c r="C26" s="153" t="s">
        <v>516</v>
      </c>
      <c r="D26" s="153" t="s">
        <v>516</v>
      </c>
      <c r="E26" s="153" t="s">
        <v>516</v>
      </c>
      <c r="F26" s="153" t="s">
        <v>516</v>
      </c>
      <c r="G26" s="23" t="s">
        <v>31</v>
      </c>
      <c r="H26" s="23" t="s">
        <v>31</v>
      </c>
      <c r="I26" s="23" t="s">
        <v>31</v>
      </c>
      <c r="J26" s="23" t="s">
        <v>31</v>
      </c>
    </row>
    <row r="27" spans="1:10" ht="48" customHeight="1" x14ac:dyDescent="0.25">
      <c r="A27" s="147" t="s">
        <v>218</v>
      </c>
      <c r="B27" s="147" t="s">
        <v>219</v>
      </c>
      <c r="C27" s="153" t="s">
        <v>516</v>
      </c>
      <c r="D27" s="153" t="s">
        <v>516</v>
      </c>
      <c r="E27" s="153" t="s">
        <v>516</v>
      </c>
      <c r="F27" s="153" t="s">
        <v>516</v>
      </c>
      <c r="G27" s="23" t="s">
        <v>31</v>
      </c>
      <c r="H27" s="23" t="s">
        <v>31</v>
      </c>
      <c r="I27" s="23" t="s">
        <v>31</v>
      </c>
      <c r="J27" s="23" t="s">
        <v>31</v>
      </c>
    </row>
    <row r="28" spans="1:10" ht="32.1" customHeight="1" x14ac:dyDescent="0.25">
      <c r="A28" s="147" t="s">
        <v>220</v>
      </c>
      <c r="B28" s="147" t="s">
        <v>221</v>
      </c>
      <c r="C28" s="153" t="s">
        <v>516</v>
      </c>
      <c r="D28" s="153" t="s">
        <v>516</v>
      </c>
      <c r="E28" s="153" t="s">
        <v>516</v>
      </c>
      <c r="F28" s="153" t="s">
        <v>516</v>
      </c>
      <c r="G28" s="23" t="s">
        <v>31</v>
      </c>
      <c r="H28" s="23" t="s">
        <v>31</v>
      </c>
      <c r="I28" s="23" t="s">
        <v>31</v>
      </c>
      <c r="J28" s="23" t="s">
        <v>31</v>
      </c>
    </row>
    <row r="29" spans="1:10" ht="32.1" customHeight="1" x14ac:dyDescent="0.25">
      <c r="A29" s="147" t="s">
        <v>222</v>
      </c>
      <c r="B29" s="147" t="s">
        <v>223</v>
      </c>
      <c r="C29" s="153" t="s">
        <v>516</v>
      </c>
      <c r="D29" s="153" t="s">
        <v>516</v>
      </c>
      <c r="E29" s="153" t="s">
        <v>516</v>
      </c>
      <c r="F29" s="153" t="s">
        <v>516</v>
      </c>
      <c r="G29" s="23" t="s">
        <v>31</v>
      </c>
      <c r="H29" s="23" t="s">
        <v>31</v>
      </c>
      <c r="I29" s="23" t="s">
        <v>31</v>
      </c>
      <c r="J29" s="23" t="s">
        <v>31</v>
      </c>
    </row>
    <row r="30" spans="1:10" ht="32.1" customHeight="1" x14ac:dyDescent="0.25">
      <c r="A30" s="147" t="s">
        <v>224</v>
      </c>
      <c r="B30" s="147" t="s">
        <v>225</v>
      </c>
      <c r="C30" s="51">
        <v>42909</v>
      </c>
      <c r="D30" s="51">
        <v>42909</v>
      </c>
      <c r="E30" s="51">
        <v>42909</v>
      </c>
      <c r="F30" s="51">
        <v>42909</v>
      </c>
      <c r="G30" s="23">
        <v>100</v>
      </c>
      <c r="H30" s="23" t="s">
        <v>31</v>
      </c>
      <c r="I30" s="23" t="s">
        <v>31</v>
      </c>
      <c r="J30" s="23" t="s">
        <v>31</v>
      </c>
    </row>
    <row r="31" spans="1:10" ht="32.1" customHeight="1" x14ac:dyDescent="0.25">
      <c r="A31" s="147" t="s">
        <v>226</v>
      </c>
      <c r="B31" s="147" t="s">
        <v>227</v>
      </c>
      <c r="C31" s="50" t="s">
        <v>228</v>
      </c>
      <c r="D31" s="50" t="s">
        <v>228</v>
      </c>
      <c r="E31" s="50" t="s">
        <v>228</v>
      </c>
      <c r="F31" s="50" t="s">
        <v>228</v>
      </c>
      <c r="G31" s="23">
        <v>100</v>
      </c>
      <c r="H31" s="23" t="s">
        <v>31</v>
      </c>
      <c r="I31" s="23" t="s">
        <v>31</v>
      </c>
      <c r="J31" s="23" t="s">
        <v>31</v>
      </c>
    </row>
    <row r="32" spans="1:10" ht="32.1" customHeight="1" x14ac:dyDescent="0.25">
      <c r="A32" s="147" t="s">
        <v>229</v>
      </c>
      <c r="B32" s="147" t="s">
        <v>230</v>
      </c>
      <c r="C32" s="153" t="s">
        <v>516</v>
      </c>
      <c r="D32" s="153" t="s">
        <v>516</v>
      </c>
      <c r="E32" s="153" t="s">
        <v>516</v>
      </c>
      <c r="F32" s="153" t="s">
        <v>516</v>
      </c>
      <c r="G32" s="23" t="s">
        <v>31</v>
      </c>
      <c r="H32" s="23" t="s">
        <v>31</v>
      </c>
      <c r="I32" s="23" t="s">
        <v>31</v>
      </c>
      <c r="J32" s="23" t="s">
        <v>31</v>
      </c>
    </row>
    <row r="33" spans="1:10" ht="48" customHeight="1" x14ac:dyDescent="0.25">
      <c r="A33" s="147" t="s">
        <v>231</v>
      </c>
      <c r="B33" s="147" t="s">
        <v>232</v>
      </c>
      <c r="C33" s="153" t="s">
        <v>516</v>
      </c>
      <c r="D33" s="153" t="s">
        <v>516</v>
      </c>
      <c r="E33" s="153" t="s">
        <v>516</v>
      </c>
      <c r="F33" s="153" t="s">
        <v>516</v>
      </c>
      <c r="G33" s="23" t="s">
        <v>31</v>
      </c>
      <c r="H33" s="23" t="s">
        <v>31</v>
      </c>
      <c r="I33" s="23" t="s">
        <v>31</v>
      </c>
      <c r="J33" s="23" t="s">
        <v>31</v>
      </c>
    </row>
    <row r="34" spans="1:10" ht="15.95" customHeight="1" x14ac:dyDescent="0.25">
      <c r="A34" s="147" t="s">
        <v>233</v>
      </c>
      <c r="B34" s="147" t="s">
        <v>234</v>
      </c>
      <c r="C34" s="51">
        <v>43020</v>
      </c>
      <c r="D34" s="51">
        <v>43020</v>
      </c>
      <c r="E34" s="51">
        <v>43020</v>
      </c>
      <c r="F34" s="51">
        <v>43020</v>
      </c>
      <c r="G34" s="23">
        <v>100</v>
      </c>
      <c r="H34" s="23" t="s">
        <v>31</v>
      </c>
      <c r="I34" s="23" t="s">
        <v>31</v>
      </c>
      <c r="J34" s="23" t="s">
        <v>31</v>
      </c>
    </row>
    <row r="35" spans="1:10" ht="32.1" customHeight="1" x14ac:dyDescent="0.25">
      <c r="A35" s="147" t="s">
        <v>235</v>
      </c>
      <c r="B35" s="147" t="s">
        <v>236</v>
      </c>
      <c r="C35" s="153" t="s">
        <v>516</v>
      </c>
      <c r="D35" s="153" t="s">
        <v>516</v>
      </c>
      <c r="E35" s="153" t="s">
        <v>516</v>
      </c>
      <c r="F35" s="153" t="s">
        <v>516</v>
      </c>
      <c r="G35" s="23" t="s">
        <v>31</v>
      </c>
      <c r="H35" s="23" t="s">
        <v>31</v>
      </c>
      <c r="I35" s="23" t="s">
        <v>31</v>
      </c>
      <c r="J35" s="23" t="s">
        <v>31</v>
      </c>
    </row>
    <row r="36" spans="1:10" ht="31.5" x14ac:dyDescent="0.25">
      <c r="A36" s="147" t="s">
        <v>237</v>
      </c>
      <c r="B36" s="147" t="s">
        <v>238</v>
      </c>
      <c r="C36" s="153" t="s">
        <v>516</v>
      </c>
      <c r="D36" s="153" t="s">
        <v>516</v>
      </c>
      <c r="E36" s="153" t="s">
        <v>516</v>
      </c>
      <c r="F36" s="153" t="s">
        <v>516</v>
      </c>
      <c r="G36" s="23" t="s">
        <v>31</v>
      </c>
      <c r="H36" s="23" t="s">
        <v>31</v>
      </c>
      <c r="I36" s="23" t="s">
        <v>31</v>
      </c>
      <c r="J36" s="23" t="s">
        <v>31</v>
      </c>
    </row>
    <row r="37" spans="1:10" s="22" customFormat="1" ht="15.95" customHeight="1" x14ac:dyDescent="0.25">
      <c r="A37" s="151">
        <v>2</v>
      </c>
      <c r="B37" s="152" t="s">
        <v>239</v>
      </c>
      <c r="C37" s="52"/>
      <c r="D37" s="52"/>
      <c r="E37" s="52"/>
      <c r="F37" s="52"/>
      <c r="G37" s="23"/>
      <c r="H37" s="23"/>
      <c r="I37" s="23"/>
      <c r="J37" s="23"/>
    </row>
    <row r="38" spans="1:10" ht="63" customHeight="1" x14ac:dyDescent="0.25">
      <c r="A38" s="147" t="s">
        <v>240</v>
      </c>
      <c r="B38" s="147" t="s">
        <v>241</v>
      </c>
      <c r="C38" s="51">
        <v>44559</v>
      </c>
      <c r="D38" s="51">
        <v>44559</v>
      </c>
      <c r="E38" s="51">
        <v>44559</v>
      </c>
      <c r="F38" s="51">
        <v>44559</v>
      </c>
      <c r="G38" s="23" t="s">
        <v>31</v>
      </c>
      <c r="H38" s="23" t="s">
        <v>31</v>
      </c>
      <c r="I38" s="23" t="s">
        <v>31</v>
      </c>
      <c r="J38" s="23" t="s">
        <v>31</v>
      </c>
    </row>
    <row r="39" spans="1:10" ht="31.5" x14ac:dyDescent="0.25">
      <c r="A39" s="147" t="s">
        <v>242</v>
      </c>
      <c r="B39" s="147" t="s">
        <v>243</v>
      </c>
      <c r="C39" s="153" t="s">
        <v>516</v>
      </c>
      <c r="D39" s="153" t="s">
        <v>516</v>
      </c>
      <c r="E39" s="153" t="s">
        <v>516</v>
      </c>
      <c r="F39" s="153" t="s">
        <v>516</v>
      </c>
      <c r="G39" s="23" t="s">
        <v>31</v>
      </c>
      <c r="H39" s="23" t="s">
        <v>31</v>
      </c>
      <c r="I39" s="23" t="s">
        <v>31</v>
      </c>
      <c r="J39" s="23" t="s">
        <v>31</v>
      </c>
    </row>
    <row r="40" spans="1:10" s="22" customFormat="1" ht="32.1" customHeight="1" x14ac:dyDescent="0.25">
      <c r="A40" s="151">
        <v>3</v>
      </c>
      <c r="B40" s="152" t="s">
        <v>244</v>
      </c>
      <c r="C40" s="85"/>
      <c r="D40" s="85"/>
      <c r="E40" s="2"/>
      <c r="F40" s="2"/>
      <c r="G40" s="23"/>
      <c r="H40" s="23"/>
      <c r="I40" s="23"/>
      <c r="J40" s="23"/>
    </row>
    <row r="41" spans="1:10" ht="32.1" customHeight="1" x14ac:dyDescent="0.25">
      <c r="A41" s="147" t="s">
        <v>245</v>
      </c>
      <c r="B41" s="147" t="s">
        <v>246</v>
      </c>
      <c r="C41" s="153" t="s">
        <v>516</v>
      </c>
      <c r="D41" s="153" t="s">
        <v>516</v>
      </c>
      <c r="E41" s="153" t="s">
        <v>516</v>
      </c>
      <c r="F41" s="153" t="s">
        <v>516</v>
      </c>
      <c r="G41" s="23" t="s">
        <v>31</v>
      </c>
      <c r="H41" s="23" t="s">
        <v>31</v>
      </c>
      <c r="I41" s="23" t="s">
        <v>31</v>
      </c>
      <c r="J41" s="23" t="s">
        <v>31</v>
      </c>
    </row>
    <row r="42" spans="1:10" ht="31.5" x14ac:dyDescent="0.25">
      <c r="A42" s="147" t="s">
        <v>247</v>
      </c>
      <c r="B42" s="147" t="s">
        <v>248</v>
      </c>
      <c r="C42" s="153" t="s">
        <v>516</v>
      </c>
      <c r="D42" s="153" t="s">
        <v>516</v>
      </c>
      <c r="E42" s="153" t="s">
        <v>516</v>
      </c>
      <c r="F42" s="153" t="s">
        <v>516</v>
      </c>
      <c r="G42" s="23" t="s">
        <v>31</v>
      </c>
      <c r="H42" s="23" t="s">
        <v>31</v>
      </c>
      <c r="I42" s="23" t="s">
        <v>31</v>
      </c>
      <c r="J42" s="23" t="s">
        <v>31</v>
      </c>
    </row>
    <row r="43" spans="1:10" ht="15.75" x14ac:dyDescent="0.25">
      <c r="A43" s="147" t="s">
        <v>249</v>
      </c>
      <c r="B43" s="147" t="s">
        <v>250</v>
      </c>
      <c r="C43" s="51">
        <v>44593</v>
      </c>
      <c r="D43" s="51">
        <v>44834</v>
      </c>
      <c r="E43" s="51">
        <v>44593</v>
      </c>
      <c r="F43" s="51">
        <v>44834</v>
      </c>
      <c r="G43" s="23" t="s">
        <v>31</v>
      </c>
      <c r="H43" s="23" t="s">
        <v>31</v>
      </c>
      <c r="I43" s="23" t="s">
        <v>31</v>
      </c>
      <c r="J43" s="23" t="s">
        <v>31</v>
      </c>
    </row>
    <row r="44" spans="1:10" ht="63" customHeight="1" x14ac:dyDescent="0.25">
      <c r="A44" s="147" t="s">
        <v>251</v>
      </c>
      <c r="B44" s="147" t="s">
        <v>252</v>
      </c>
      <c r="C44" s="153" t="s">
        <v>516</v>
      </c>
      <c r="D44" s="153" t="s">
        <v>516</v>
      </c>
      <c r="E44" s="153" t="s">
        <v>516</v>
      </c>
      <c r="F44" s="153" t="s">
        <v>516</v>
      </c>
      <c r="G44" s="23" t="s">
        <v>31</v>
      </c>
      <c r="H44" s="23" t="s">
        <v>31</v>
      </c>
      <c r="I44" s="23" t="s">
        <v>31</v>
      </c>
      <c r="J44" s="23" t="s">
        <v>31</v>
      </c>
    </row>
    <row r="45" spans="1:10" ht="141.94999999999999" customHeight="1" x14ac:dyDescent="0.25">
      <c r="A45" s="147" t="s">
        <v>253</v>
      </c>
      <c r="B45" s="147" t="s">
        <v>254</v>
      </c>
      <c r="C45" s="153" t="s">
        <v>516</v>
      </c>
      <c r="D45" s="153" t="s">
        <v>516</v>
      </c>
      <c r="E45" s="153" t="s">
        <v>516</v>
      </c>
      <c r="F45" s="153" t="s">
        <v>516</v>
      </c>
      <c r="G45" s="23" t="s">
        <v>31</v>
      </c>
      <c r="H45" s="23" t="s">
        <v>31</v>
      </c>
      <c r="I45" s="23" t="s">
        <v>31</v>
      </c>
      <c r="J45" s="23" t="s">
        <v>31</v>
      </c>
    </row>
    <row r="46" spans="1:10" ht="32.1" customHeight="1" x14ac:dyDescent="0.25">
      <c r="A46" s="147" t="s">
        <v>255</v>
      </c>
      <c r="B46" s="147" t="s">
        <v>256</v>
      </c>
      <c r="C46" s="153" t="s">
        <v>516</v>
      </c>
      <c r="D46" s="153" t="s">
        <v>516</v>
      </c>
      <c r="E46" s="153" t="s">
        <v>516</v>
      </c>
      <c r="F46" s="153" t="s">
        <v>516</v>
      </c>
      <c r="G46" s="23" t="s">
        <v>31</v>
      </c>
      <c r="H46" s="23" t="s">
        <v>31</v>
      </c>
      <c r="I46" s="23" t="s">
        <v>31</v>
      </c>
      <c r="J46" s="23" t="s">
        <v>31</v>
      </c>
    </row>
    <row r="47" spans="1:10" s="22" customFormat="1" ht="15.95" customHeight="1" x14ac:dyDescent="0.25">
      <c r="A47" s="151">
        <v>4</v>
      </c>
      <c r="B47" s="152" t="s">
        <v>257</v>
      </c>
      <c r="C47" s="85"/>
      <c r="D47" s="85"/>
      <c r="E47" s="2"/>
      <c r="F47" s="2"/>
      <c r="G47" s="23"/>
      <c r="H47" s="23"/>
      <c r="I47" s="23"/>
      <c r="J47" s="23"/>
    </row>
    <row r="48" spans="1:10" ht="32.1" customHeight="1" x14ac:dyDescent="0.25">
      <c r="A48" s="147" t="s">
        <v>258</v>
      </c>
      <c r="B48" s="147" t="s">
        <v>259</v>
      </c>
      <c r="C48" s="153" t="s">
        <v>516</v>
      </c>
      <c r="D48" s="153" t="s">
        <v>516</v>
      </c>
      <c r="E48" s="153" t="s">
        <v>516</v>
      </c>
      <c r="F48" s="153" t="s">
        <v>516</v>
      </c>
      <c r="G48" s="23" t="s">
        <v>31</v>
      </c>
      <c r="H48" s="23" t="s">
        <v>31</v>
      </c>
      <c r="I48" s="23" t="s">
        <v>31</v>
      </c>
      <c r="J48" s="23" t="s">
        <v>31</v>
      </c>
    </row>
    <row r="49" spans="1:10" ht="78.95" customHeight="1" x14ac:dyDescent="0.25">
      <c r="A49" s="147" t="s">
        <v>260</v>
      </c>
      <c r="B49" s="147" t="s">
        <v>261</v>
      </c>
      <c r="C49" s="28">
        <v>44859</v>
      </c>
      <c r="D49" s="28">
        <v>44859</v>
      </c>
      <c r="E49" s="28">
        <v>44859</v>
      </c>
      <c r="F49" s="28">
        <v>44859</v>
      </c>
      <c r="G49" s="23" t="s">
        <v>31</v>
      </c>
      <c r="H49" s="23" t="s">
        <v>31</v>
      </c>
      <c r="I49" s="23" t="s">
        <v>31</v>
      </c>
      <c r="J49" s="23" t="s">
        <v>31</v>
      </c>
    </row>
    <row r="50" spans="1:10" ht="48" customHeight="1" x14ac:dyDescent="0.25">
      <c r="A50" s="147" t="s">
        <v>262</v>
      </c>
      <c r="B50" s="147" t="s">
        <v>263</v>
      </c>
      <c r="C50" s="153" t="s">
        <v>516</v>
      </c>
      <c r="D50" s="153" t="s">
        <v>516</v>
      </c>
      <c r="E50" s="153" t="s">
        <v>516</v>
      </c>
      <c r="F50" s="153" t="s">
        <v>516</v>
      </c>
      <c r="G50" s="23" t="s">
        <v>31</v>
      </c>
      <c r="H50" s="23" t="s">
        <v>31</v>
      </c>
      <c r="I50" s="23" t="s">
        <v>31</v>
      </c>
      <c r="J50" s="23" t="s">
        <v>31</v>
      </c>
    </row>
    <row r="51" spans="1:10" ht="48" customHeight="1" x14ac:dyDescent="0.25">
      <c r="A51" s="147" t="s">
        <v>264</v>
      </c>
      <c r="B51" s="147" t="s">
        <v>265</v>
      </c>
      <c r="C51" s="153" t="s">
        <v>516</v>
      </c>
      <c r="D51" s="153" t="s">
        <v>516</v>
      </c>
      <c r="E51" s="153" t="s">
        <v>516</v>
      </c>
      <c r="F51" s="153" t="s">
        <v>516</v>
      </c>
      <c r="G51" s="23" t="s">
        <v>31</v>
      </c>
      <c r="H51" s="23" t="s">
        <v>31</v>
      </c>
      <c r="I51" s="23" t="s">
        <v>31</v>
      </c>
      <c r="J51" s="23" t="s">
        <v>31</v>
      </c>
    </row>
    <row r="52" spans="1:10" ht="32.1" customHeight="1" x14ac:dyDescent="0.25">
      <c r="A52" s="147" t="s">
        <v>266</v>
      </c>
      <c r="B52" s="147" t="s">
        <v>267</v>
      </c>
      <c r="C52" s="28">
        <v>44864</v>
      </c>
      <c r="D52" s="28">
        <v>44864</v>
      </c>
      <c r="E52" s="28">
        <v>44864</v>
      </c>
      <c r="F52" s="28">
        <v>44864</v>
      </c>
      <c r="G52" s="23" t="s">
        <v>31</v>
      </c>
      <c r="H52" s="23" t="s">
        <v>31</v>
      </c>
      <c r="I52" s="23" t="s">
        <v>31</v>
      </c>
      <c r="J52" s="23" t="s">
        <v>31</v>
      </c>
    </row>
    <row r="53" spans="1:10" ht="32.1" customHeight="1" x14ac:dyDescent="0.25">
      <c r="A53" s="147" t="s">
        <v>268</v>
      </c>
      <c r="B53" s="147" t="s">
        <v>269</v>
      </c>
      <c r="C53" s="153" t="s">
        <v>516</v>
      </c>
      <c r="D53" s="153" t="s">
        <v>516</v>
      </c>
      <c r="E53" s="153" t="s">
        <v>516</v>
      </c>
      <c r="F53" s="153" t="s">
        <v>516</v>
      </c>
      <c r="G53" s="23" t="s">
        <v>31</v>
      </c>
      <c r="H53" s="23" t="s">
        <v>31</v>
      </c>
      <c r="I53" s="23" t="s">
        <v>31</v>
      </c>
      <c r="J53" s="23" t="s">
        <v>31</v>
      </c>
    </row>
    <row r="54" spans="1:10" ht="11.1" customHeight="1" x14ac:dyDescent="0.25"/>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komc0056</dc:creator>
  <cp:lastModifiedBy>Костромин Сергей Викторович</cp:lastModifiedBy>
  <cp:lastPrinted>2018-11-12T16:11:39Z</cp:lastPrinted>
  <dcterms:created xsi:type="dcterms:W3CDTF">2017-02-06T09:42:41Z</dcterms:created>
  <dcterms:modified xsi:type="dcterms:W3CDTF">2021-09-06T11:44:56Z</dcterms:modified>
</cp:coreProperties>
</file>